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65" windowWidth="14805" windowHeight="7950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Учреждения!$60:$61</definedName>
    <definedName name="_xlnm.Print_Area" localSheetId="1">'Муниципальные районы'!$A$1:$P$36</definedName>
    <definedName name="_xlnm.Print_Area" localSheetId="0">Учреждения!$A$1:$E$98</definedName>
  </definedNames>
  <calcPr calcId="162913"/>
</workbook>
</file>

<file path=xl/calcChain.xml><?xml version="1.0" encoding="utf-8"?>
<calcChain xmlns="http://schemas.openxmlformats.org/spreadsheetml/2006/main">
  <c r="B34" i="2" l="1"/>
  <c r="E58" i="1" s="1"/>
  <c r="E8" i="1" s="1"/>
  <c r="E9" i="1"/>
  <c r="A2" i="2" l="1"/>
  <c r="B2" i="2" s="1"/>
  <c r="C2" i="2" s="1"/>
  <c r="A35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<sst xmlns="http://schemas.openxmlformats.org/spreadsheetml/2006/main" count="146" uniqueCount="145">
  <si>
    <t xml:space="preserve"> Справка о доходах и расходах краевого бюджета</t>
  </si>
  <si>
    <t>тыс.рублей</t>
  </si>
  <si>
    <t>Доходы</t>
  </si>
  <si>
    <t>Собственные доходы</t>
  </si>
  <si>
    <t>Финансовая помощь из федерального бюджета - всего, в том числе:</t>
  </si>
  <si>
    <t>Всего доходов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</si>
  <si>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</si>
  <si>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</si>
  <si>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</si>
  <si>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</si>
  <si>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</si>
  <si>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</si>
  <si>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</si>
  <si>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</si>
  <si>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</si>
  <si>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</si>
  <si>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</si>
  <si>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</si>
  <si>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</si>
  <si>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</si>
  <si>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</si>
  <si>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</si>
  <si>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</si>
  <si>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</si>
  <si>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</si>
  <si>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</si>
  <si>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</si>
  <si>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</si>
  <si>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</si>
  <si>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</si>
  <si>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</si>
  <si>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Дотации на выравнивание бюджетной обеспеченности муниципальных районов (муниципальных, городских округов)</t>
  </si>
  <si>
    <t>Дотации на поддержку мер по обеспечению сбалансированности бюджетов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</si>
  <si>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</si>
  <si>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</si>
  <si>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Камчатского края по вопросам предоставления мер социальной поддержки отдельным категориям граждан, проживающих в Камчатском крае, по проезду на автомобильном транспорте общего пользования городского сообщения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</si>
  <si>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</si>
  <si>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</si>
  <si>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</si>
  <si>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</si>
  <si>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</si>
  <si>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</si>
  <si>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</si>
  <si>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</si>
  <si>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для осуществления  государственных полномочий Камчатского края  по оказанию государственной социальной помощи на основании социального контракта малоимущим гражданам</t>
  </si>
  <si>
    <t>Субвенции на осуществление  государственных полномочий Камчатского края по организации проведения мероприятий при осуществлении деятельности по обращению с животными без владельцев в Камчатском крае</t>
  </si>
  <si>
    <t>Субвенции на выполнение государственных полномочий Камчатского края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</si>
  <si>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</si>
  <si>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Осуществление первичного воинского учета на территориях, где отсутствуют военные комиссариаты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</si>
  <si>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</si>
  <si>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</si>
  <si>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Строительство и реконструкция (модернизация) объектов питьевого водоснабжения</t>
  </si>
  <si>
    <t>Выплата единовременного пособия при всех формах устройства детей, лишенных родительского попечения, в семью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</si>
  <si>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</si>
  <si>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Проведение Всероссийской переписи населения 2020 года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</si>
  <si>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 - Фонда содействия реформированию жилищно-коммунального хозяйства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</si>
  <si>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краевого бюджета</t>
  </si>
  <si>
    <t>Оказание государственной социальной помощи на основании социального контракта отдельным категориям граждан</t>
  </si>
  <si>
    <t>Реализация мероприятий по обеспечению жильем молодых семей</t>
  </si>
  <si>
    <t>Всего:</t>
  </si>
  <si>
    <t>24.12.2021</t>
  </si>
  <si>
    <t>Законодательное Собрание Камчатского края</t>
  </si>
  <si>
    <t>Контрольно-счетная палата Камчатского края</t>
  </si>
  <si>
    <t>Администрация Губернатора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</si>
  <si>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</si>
  <si>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</si>
  <si>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</si>
  <si>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</si>
  <si>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</si>
  <si>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и жилищной политики Камчатского края</t>
  </si>
  <si>
    <t>Министерство образования Камчатского края</t>
  </si>
  <si>
    <t>Министерство здравоохранения Камчатского края</t>
  </si>
  <si>
    <t>Министерство социального благополучия и семейной политики Камчатского края</t>
  </si>
  <si>
    <t>Министерство культуры Камчатского края</t>
  </si>
  <si>
    <t>Министерство специальных программ Камчатского края</t>
  </si>
  <si>
    <t>Министерство цифрового развития Камчатского края</t>
  </si>
  <si>
    <t>Министерство имущественных и земельных отношений Камчатского края</t>
  </si>
  <si>
    <t>Министерство труда и развития кадрового потенциала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</si>
  <si>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</si>
  <si>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</si>
  <si>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</si>
  <si>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</si>
  <si>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</si>
  <si>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</si>
  <si>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Избирательная комиссия Камчатского края</t>
  </si>
  <si>
    <t>Министерство экономического развития и торговли Камчатского края</t>
  </si>
  <si>
    <t>Петропавловск-Камчатская городская территориальная избирательная комиссия</t>
  </si>
  <si>
    <t>Министерство спорта Камчатского края</t>
  </si>
  <si>
    <t>Агентство лесного хозяйства Камчатского края</t>
  </si>
  <si>
    <t>Министерство туризма Камчатского края</t>
  </si>
  <si>
    <t>Служба охраны объектов культурного наследия Камчатского края</t>
  </si>
  <si>
    <t>Агентство записи актов гражданского состояния и архивного дела Камчатского края</t>
  </si>
  <si>
    <t>Министерство инвестиций, промышленности и предпринимательства Камчатского края</t>
  </si>
  <si>
    <t>Министерство по делам местного самоуправления и развитию Корякского округа Камчатского края</t>
  </si>
  <si>
    <t>Министерство развития гражданского общества, молодежи и информационной политики Камчатского края</t>
  </si>
  <si>
    <t>ИТОГО</t>
  </si>
  <si>
    <t>20.12.2021</t>
  </si>
  <si>
    <t>Дотации бюджетам на частичную компенсацию дополнительных расходов на повышение оплаты труда работников бюджетной сферы и иные цели</t>
  </si>
  <si>
    <t>Субсидии бюджетам субъектов Российской Федерации на выплату региональных социальных доплат к пенсии</t>
  </si>
  <si>
    <t>Субсидии бюджетам субъектов Российской Федерации на осуществление единовременной выплаты при рождении первого ребенка, а также предоставление регионального материнского (семейного) капитала при рождении второго ребенка в субъектах Российской Федерации, входящих в состав Дальневосточного федерального округа</t>
  </si>
  <si>
    <t>Субсидии бюджетам субъектов Российской Федерации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</si>
  <si>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</si>
  <si>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Субсидии бюджетам на софинансирование капитальных вложений в объекты государственной (муниципальной) собственности субъектов Российской Федерации и (или) софинансирование мероприятий, не относящихся к капитальным вложениям в объекты государственной (муниципальной) собственности субъектов Российской Федерации</t>
  </si>
  <si>
    <t>Субсидии бюджетам на реализацию региональных проектов "Создание единого цифрового контура в здравоохранении на основе единой государственной информационной системы здравоохранения (ЕГИСЗ)"</t>
  </si>
  <si>
    <t>Субсидии бюджетам на единовременные компенсационные выплаты медицинским работникам (врачам, фельдшерам), прибывшим (переехавшим) на работу в сельские населенные пункты, либо рабочие поселки, либо поселки городского типа, либо города с населением до 50 тысяч человек</t>
  </si>
  <si>
    <t>Субсидии бюджетам на создание системы долговременного ухода за гражданами пожилого возраста и инвалидами</t>
  </si>
  <si>
    <t>Субсидии бюджетам на развитие паллиативной медицинской помощи</t>
  </si>
  <si>
    <t>Субсидии бюджетам на реализацию мероприятий по предупреждению и борьбе с социально значимыми инфекционными заболеваниями</t>
  </si>
  <si>
    <t>Субсидии бюджетам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</si>
  <si>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Субсидии бюджетам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</si>
  <si>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</si>
  <si>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 xml:space="preserve">Субсидии бюджетам субъектов Российской Федерации на осуществление ежемесячных выплат на детей в возрасте от трех до семи лет включительно </t>
  </si>
  <si>
    <t>Субсидии бюджетам субъектов Российской Федерации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</si>
  <si>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субъектов Российской Федерации на софинансирование расходных обязательств субъектов Российской Федерации, возникающих при реализации региональных программ модернизации первичного звена здравоохранения</t>
  </si>
  <si>
    <t>Субсидии бюджетам субъектов Российской Федерации на софинансирование расходов, возникающих при оказании гражданам Российской Федерации высокотехнологичной медицинской помощи, не включенной в базовую программу обязательного медицинского страхования</t>
  </si>
  <si>
    <t>Субсидии бюджетам на софинансирование расходов, связанных с оказанием государственной социальной помощи на основании социального контракта отдельным категориям граждан</t>
  </si>
  <si>
    <t>Субсидии на софинансирование расходных обязательств субъектов Российской Федерации, возникающих при модернизации лабораторий медицинских организаций субъектов Российской Федерации, осуществляющих диагностику инфекционных болезней</t>
  </si>
  <si>
    <t>Субсидии бюджетам субъектов Российской Федерации на реализацию дополнительных мероприятий в сфере занятости населения</t>
  </si>
  <si>
    <t>Субсидии бюджетам на стимулирование развития приоритетных подотраслей агропромышленного комплекса и развитие малых форм хозяйствования</t>
  </si>
  <si>
    <t>Субсидии бюджетам на поддержку сельскохозяйственного производства по отдельным подотраслям растениеводства и животноводства</t>
  </si>
  <si>
    <t>Субсидии бюджетам на поддержку экономического и социального развития коренных малочисленных народов Севера, Сибири и Дальнего Востока</t>
  </si>
  <si>
    <t>Субсидии бюджетам на поддержку отрасли культуры</t>
  </si>
  <si>
    <t>Субсидии бюджетам субъектов Российской Федерации на обеспечение профилактики развития сердечно-сосудистых заболеваний и сердечно-сосудистых осложнений у пациентов высокого риска, находящихся на диспансерном наблюдении</t>
  </si>
  <si>
    <t>Субсидии бюджетам на софинансирование капитальных вложений в объекты государственной (муниципальной) собственности в рамках создания и модернизации объектов спортивной инфраструктуры региональной собственности (муниципальной собственности) для занятий физической культурой и спортом</t>
  </si>
  <si>
    <t>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</si>
  <si>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</si>
  <si>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субъектов Российской Федерации на осуществление отдельных полномочий в области лесных отношений</t>
  </si>
  <si>
    <t>Субвенции бюджетам на оплату жилищно-коммунальных услуг отдельным категориям граждан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</si>
  <si>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</si>
  <si>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</t>
  </si>
  <si>
    <t>Субвенции бюджетам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</si>
  <si>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Субвенции бюджетам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</t>
  </si>
  <si>
    <t>Субвенции бюджетам на проведение Всероссийской переписи населения 2020 года</t>
  </si>
  <si>
    <t>Субвенции бюджетам на осуществление ежемесячной выплаты в связи с рождением (усыновлением) первого ребенка</t>
  </si>
  <si>
    <t>Единая субвенция бюджетам субъектов Российской Федерации и бюджету г. Байконура</t>
  </si>
  <si>
    <t>Межбюджетные трансферты,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</t>
  </si>
  <si>
    <t>Межбюджетные трансферты, передаваемые бюджетам субъектов Российской Федерации на обеспечение деятельности членов Совета Федерации и их помощников в субъектах Российской Федерации</t>
  </si>
  <si>
    <t>Межбюджетные трансферты, передаваемые бюджетам на реализацию отдельных полномочий в области лекарственного обеспечения</t>
  </si>
  <si>
    <t>Межбюджетные трансферты, передаваемые бюджетам на оснащение оборудованием региональных сосудистых центров и первичных сосудистых отделений</t>
  </si>
  <si>
    <t>Межбюджетные трансферты, передаваемые бюджетам на финансовое обеспечение расходов на организационные мероприятия, связанные с обеспечением лиц лекарственными препаратами, предназначенными для лечения больных гемофилией, муковисцидозом, гипофизарным нанизмом, болезнью Гоше, злокачественными новообразованиями лимфоидной, кроветворной и родственных им тканей, рассеянным склерозом, гемолитико-уремическим синдромом, юношеским артритом с системным началом, мукополисахаридозом I, II и VI типов, апластической анемией неуточненной, наследственным дефицитом факторов II (фибриногена), VII (лабильного), X (Стюарта-Прауэра), а также после трансплантации органов и (или) тканей</t>
  </si>
  <si>
    <t xml:space="preserve">Межбюджетные трансферты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</t>
  </si>
  <si>
    <t>Межбюджетные трансферты, передаваемые бюджетам на возмещение части затрат на уплату процентов по инвестиционным кредитам (займам) в агропромышленном комплексе</t>
  </si>
  <si>
    <t>Межбюджетные трансферты, передаваемые бюджетам, за счет средств резервного фонда Правительства Российской Федерации</t>
  </si>
  <si>
    <t>Безвозмездные поступления в бюджеты субъектов Российской Федерации от государственной корпорации - Фонда содействия реформированию жилищно-коммунального хозяйства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</t>
  </si>
  <si>
    <t>Прочие безвозмездные поступления в бюджеты субъектов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</si>
</sst>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###\ ###\ ###\ ###\ ##0.0"/>
  </numFmts>
  <fonts count="18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charset val="204"/>
    </font>
    <font>
      <sz val="10"/>
      <color rgb="FF000000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6" fillId="0" borderId="0"/>
    <xf numFmtId="0" fontId="16" fillId="0" borderId="0" applyNumberFormat="0" applyBorder="0" applyAlignment="0"/>
  </cellStyleXfs>
  <cellXfs count="66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5" fillId="2" borderId="4" xfId="0" applyNumberFormat="1" applyFont="1" applyFill="1" applyBorder="1" applyAlignment="1"/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wrapText="1"/>
    </xf>
    <xf numFmtId="49" fontId="5" fillId="2" borderId="4" xfId="0" applyNumberFormat="1" applyFont="1" applyFill="1" applyBorder="1" applyAlignment="1">
      <alignment horizontal="left" wrapText="1"/>
    </xf>
    <xf numFmtId="0" fontId="7" fillId="0" borderId="4" xfId="0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0" fontId="8" fillId="2" borderId="0" xfId="0" applyFont="1" applyFill="1" applyBorder="1" applyAlignment="1"/>
    <xf numFmtId="14" fontId="9" fillId="0" borderId="0" xfId="0" applyNumberFormat="1" applyFont="1"/>
    <xf numFmtId="0" fontId="10" fillId="0" borderId="0" xfId="0" applyFont="1"/>
    <xf numFmtId="0" fontId="1" fillId="2" borderId="0" xfId="0" applyFont="1" applyFill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164" fontId="6" fillId="2" borderId="4" xfId="0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14" fillId="0" borderId="0" xfId="0" applyNumberFormat="1" applyFont="1"/>
    <xf numFmtId="0" fontId="14" fillId="0" borderId="0" xfId="0" applyFont="1"/>
    <xf numFmtId="14" fontId="12" fillId="0" borderId="0" xfId="0" applyNumberFormat="1" applyFont="1"/>
    <xf numFmtId="0" fontId="15" fillId="0" borderId="0" xfId="0" applyFont="1"/>
    <xf numFmtId="0" fontId="12" fillId="0" borderId="0" xfId="0" applyFont="1" applyAlignment="1">
      <alignment horizontal="right"/>
    </xf>
    <xf numFmtId="164" fontId="3" fillId="0" borderId="4" xfId="0" applyNumberFormat="1" applyFont="1" applyBorder="1" applyAlignment="1">
      <alignment horizontal="right" wrapText="1"/>
    </xf>
    <xf numFmtId="164" fontId="2" fillId="0" borderId="4" xfId="0" applyNumberFormat="1" applyFont="1" applyBorder="1" applyAlignment="1">
      <alignment horizontal="right" wrapText="1"/>
    </xf>
    <xf numFmtId="164" fontId="5" fillId="2" borderId="4" xfId="0" applyNumberFormat="1" applyFont="1" applyFill="1" applyBorder="1" applyAlignment="1">
      <alignment horizontal="right" wrapText="1"/>
    </xf>
    <xf numFmtId="164" fontId="7" fillId="0" borderId="4" xfId="0" applyNumberFormat="1" applyFont="1" applyBorder="1" applyAlignment="1">
      <alignment horizontal="right"/>
    </xf>
    <xf numFmtId="166" fontId="17" fillId="0" borderId="4" xfId="1" applyNumberFormat="1" applyFont="1" applyFill="1" applyBorder="1" applyAlignment="1" applyProtection="1">
      <alignment horizontal="right" vertical="center"/>
    </xf>
    <xf numFmtId="49" fontId="17" fillId="0" borderId="4" xfId="1" applyNumberFormat="1" applyFont="1" applyFill="1" applyBorder="1" applyAlignment="1" applyProtection="1">
      <alignment horizontal="left" vertical="center" wrapText="1"/>
    </xf>
    <xf numFmtId="164" fontId="2" fillId="0" borderId="1" xfId="0" applyNumberFormat="1" applyFont="1" applyFill="1" applyBorder="1" applyAlignment="1">
      <alignment horizontal="left" wrapText="1"/>
    </xf>
    <xf numFmtId="164" fontId="2" fillId="0" borderId="2" xfId="0" applyNumberFormat="1" applyFont="1" applyFill="1" applyBorder="1" applyAlignment="1">
      <alignment horizontal="left" wrapText="1"/>
    </xf>
    <xf numFmtId="164" fontId="2" fillId="0" borderId="3" xfId="0" applyNumberFormat="1" applyFont="1" applyFill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5" xfId="0" applyNumberFormat="1" applyFont="1" applyFill="1" applyBorder="1" applyAlignment="1">
      <alignment horizontal="center" vertical="center"/>
    </xf>
    <xf numFmtId="165" fontId="2" fillId="0" borderId="6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left" vertical="center" wrapText="1"/>
    </xf>
    <xf numFmtId="165" fontId="2" fillId="0" borderId="2" xfId="0" applyNumberFormat="1" applyFont="1" applyFill="1" applyBorder="1" applyAlignment="1">
      <alignment horizontal="left" vertical="center" wrapText="1"/>
    </xf>
    <xf numFmtId="165" fontId="2" fillId="0" borderId="3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Fill="1" applyBorder="1" applyAlignment="1">
      <alignment horizontal="left" wrapText="1"/>
    </xf>
    <xf numFmtId="0" fontId="3" fillId="0" borderId="4" xfId="0" applyFont="1" applyBorder="1" applyAlignment="1">
      <alignment horizontal="left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"/>
  <sheetViews>
    <sheetView tabSelected="1" view="pageBreakPreview" topLeftCell="A16" zoomScaleNormal="100" zoomScaleSheetLayoutView="100" workbookViewId="0">
      <selection activeCell="A31" sqref="A31:XFD31"/>
    </sheetView>
  </sheetViews>
  <sheetFormatPr defaultColWidth="8.7109375" defaultRowHeight="15" x14ac:dyDescent="0.25"/>
  <cols>
    <col min="1" max="1" width="69.28515625" style="31" customWidth="1"/>
    <col min="2" max="2" width="13.85546875" style="31" customWidth="1"/>
    <col min="3" max="4" width="14.42578125" style="31" customWidth="1"/>
    <col min="5" max="5" width="12.42578125" style="31" customWidth="1"/>
    <col min="6" max="6" width="12.5703125" style="31" customWidth="1"/>
    <col min="7" max="7" width="16" style="31" bestFit="1" customWidth="1"/>
    <col min="8" max="8" width="8.7109375" style="31"/>
    <col min="9" max="9" width="10.140625" style="31" bestFit="1" customWidth="1"/>
    <col min="10" max="16384" width="8.7109375" style="31"/>
  </cols>
  <sheetData>
    <row r="1" spans="1:9" ht="15.75" x14ac:dyDescent="0.25">
      <c r="A1" s="51" t="s">
        <v>0</v>
      </c>
      <c r="B1" s="51"/>
      <c r="C1" s="51"/>
      <c r="D1" s="51"/>
      <c r="E1" s="51"/>
      <c r="F1" s="37" t="s">
        <v>96</v>
      </c>
      <c r="G1" s="38" t="str">
        <f>TEXT(F1,"[$-FC19]ДД ММММ")</f>
        <v>20 декабря</v>
      </c>
      <c r="H1" s="38" t="str">
        <f>TEXT(F1,"[$-FC19]ДД.ММ.ГГГ \г")</f>
        <v>20.12.2021 г</v>
      </c>
    </row>
    <row r="2" spans="1:9" ht="15.75" x14ac:dyDescent="0.25">
      <c r="A2" s="51" t="str">
        <f>CONCATENATE("с ",G1," по ",G2,"ода")</f>
        <v>с 20 декабря по 24 декабря 2021 года</v>
      </c>
      <c r="B2" s="51"/>
      <c r="C2" s="51"/>
      <c r="D2" s="51"/>
      <c r="E2" s="51"/>
      <c r="F2" s="37" t="s">
        <v>60</v>
      </c>
      <c r="G2" s="38" t="str">
        <f>TEXT(F2,"[$-FC19]ДД ММММ ГГГ \г")</f>
        <v>24 декабря 2021 г</v>
      </c>
      <c r="H2" s="38" t="str">
        <f>TEXT(F2,"[$-FC19]ДД.ММ.ГГГ \г")</f>
        <v>24.12.2021 г</v>
      </c>
      <c r="I2" s="39"/>
    </row>
    <row r="3" spans="1:9" x14ac:dyDescent="0.25">
      <c r="A3" s="1"/>
      <c r="B3" s="2"/>
      <c r="C3" s="2"/>
      <c r="D3" s="2"/>
      <c r="E3" s="3"/>
    </row>
    <row r="4" spans="1:9" x14ac:dyDescent="0.25">
      <c r="A4" s="4"/>
      <c r="B4" s="5"/>
      <c r="C4" s="5"/>
      <c r="D4" s="6"/>
      <c r="E4" s="7" t="s">
        <v>1</v>
      </c>
    </row>
    <row r="5" spans="1:9" x14ac:dyDescent="0.25">
      <c r="A5" s="52" t="str">
        <f>CONCATENATE("Остатки средств на ",H1,".")</f>
        <v>Остатки средств на 20.12.2021 г.</v>
      </c>
      <c r="B5" s="53"/>
      <c r="C5" s="53"/>
      <c r="D5" s="54"/>
      <c r="E5" s="8">
        <v>636581.1</v>
      </c>
      <c r="F5" s="39"/>
    </row>
    <row r="6" spans="1:9" x14ac:dyDescent="0.25">
      <c r="A6" s="10"/>
      <c r="B6" s="11"/>
      <c r="C6" s="11"/>
      <c r="D6" s="11"/>
      <c r="E6" s="12"/>
    </row>
    <row r="7" spans="1:9" x14ac:dyDescent="0.25">
      <c r="A7" s="62" t="s">
        <v>2</v>
      </c>
      <c r="B7" s="63"/>
      <c r="C7" s="63"/>
      <c r="D7" s="63"/>
      <c r="E7" s="13"/>
    </row>
    <row r="8" spans="1:9" x14ac:dyDescent="0.25">
      <c r="A8" s="64" t="s">
        <v>3</v>
      </c>
      <c r="B8" s="63"/>
      <c r="C8" s="63"/>
      <c r="D8" s="63"/>
      <c r="E8" s="9">
        <f>E58-E9</f>
        <v>2827621.4912399999</v>
      </c>
    </row>
    <row r="9" spans="1:9" x14ac:dyDescent="0.25">
      <c r="A9" s="65" t="s">
        <v>4</v>
      </c>
      <c r="B9" s="63"/>
      <c r="C9" s="63"/>
      <c r="D9" s="63"/>
      <c r="E9" s="14">
        <f>SUM(E10:E57)</f>
        <v>1426583.4</v>
      </c>
    </row>
    <row r="10" spans="1:9" ht="27.75" customHeight="1" x14ac:dyDescent="0.25">
      <c r="A10" s="47" t="s">
        <v>97</v>
      </c>
      <c r="B10" s="47"/>
      <c r="C10" s="47"/>
      <c r="D10" s="47"/>
      <c r="E10" s="46">
        <v>55240</v>
      </c>
    </row>
    <row r="11" spans="1:9" ht="19.5" customHeight="1" x14ac:dyDescent="0.25">
      <c r="A11" s="47" t="s">
        <v>98</v>
      </c>
      <c r="B11" s="47"/>
      <c r="C11" s="47"/>
      <c r="D11" s="47"/>
      <c r="E11" s="46">
        <v>26467.4</v>
      </c>
    </row>
    <row r="12" spans="1:9" ht="39.75" customHeight="1" x14ac:dyDescent="0.25">
      <c r="A12" s="47" t="s">
        <v>99</v>
      </c>
      <c r="B12" s="47"/>
      <c r="C12" s="47"/>
      <c r="D12" s="47"/>
      <c r="E12" s="46">
        <v>1238.2</v>
      </c>
    </row>
    <row r="13" spans="1:9" ht="30.75" customHeight="1" x14ac:dyDescent="0.25">
      <c r="A13" s="47" t="s">
        <v>100</v>
      </c>
      <c r="B13" s="47"/>
      <c r="C13" s="47"/>
      <c r="D13" s="47"/>
      <c r="E13" s="46">
        <v>308.8</v>
      </c>
    </row>
    <row r="14" spans="1:9" ht="32.25" customHeight="1" x14ac:dyDescent="0.25">
      <c r="A14" s="47" t="s">
        <v>101</v>
      </c>
      <c r="B14" s="47"/>
      <c r="C14" s="47"/>
      <c r="D14" s="47"/>
      <c r="E14" s="46">
        <v>807.4</v>
      </c>
    </row>
    <row r="15" spans="1:9" ht="48.75" customHeight="1" x14ac:dyDescent="0.25">
      <c r="A15" s="47" t="s">
        <v>102</v>
      </c>
      <c r="B15" s="47"/>
      <c r="C15" s="47"/>
      <c r="D15" s="47"/>
      <c r="E15" s="46">
        <v>19996.900000000001</v>
      </c>
    </row>
    <row r="16" spans="1:9" ht="32.25" customHeight="1" x14ac:dyDescent="0.25">
      <c r="A16" s="47" t="s">
        <v>103</v>
      </c>
      <c r="B16" s="47"/>
      <c r="C16" s="47"/>
      <c r="D16" s="47"/>
      <c r="E16" s="46">
        <v>3465</v>
      </c>
    </row>
    <row r="17" spans="1:5" ht="39.75" customHeight="1" x14ac:dyDescent="0.25">
      <c r="A17" s="47" t="s">
        <v>104</v>
      </c>
      <c r="B17" s="47"/>
      <c r="C17" s="47"/>
      <c r="D17" s="47"/>
      <c r="E17" s="46">
        <v>3800</v>
      </c>
    </row>
    <row r="18" spans="1:5" ht="18.75" customHeight="1" x14ac:dyDescent="0.25">
      <c r="A18" s="47" t="s">
        <v>105</v>
      </c>
      <c r="B18" s="47"/>
      <c r="C18" s="47"/>
      <c r="D18" s="47"/>
      <c r="E18" s="46">
        <v>2029</v>
      </c>
    </row>
    <row r="19" spans="1:5" ht="21.75" customHeight="1" x14ac:dyDescent="0.25">
      <c r="A19" s="47" t="s">
        <v>106</v>
      </c>
      <c r="B19" s="47"/>
      <c r="C19" s="47"/>
      <c r="D19" s="47"/>
      <c r="E19" s="46">
        <v>1492.6</v>
      </c>
    </row>
    <row r="20" spans="1:5" ht="17.25" customHeight="1" x14ac:dyDescent="0.25">
      <c r="A20" s="47" t="s">
        <v>107</v>
      </c>
      <c r="B20" s="47"/>
      <c r="C20" s="47"/>
      <c r="D20" s="47"/>
      <c r="E20" s="46">
        <v>110.3</v>
      </c>
    </row>
    <row r="21" spans="1:5" ht="24" customHeight="1" x14ac:dyDescent="0.25">
      <c r="A21" s="47" t="s">
        <v>108</v>
      </c>
      <c r="B21" s="47"/>
      <c r="C21" s="47"/>
      <c r="D21" s="47"/>
      <c r="E21" s="46">
        <v>159.6</v>
      </c>
    </row>
    <row r="22" spans="1:5" ht="31.5" customHeight="1" x14ac:dyDescent="0.25">
      <c r="A22" s="47" t="s">
        <v>109</v>
      </c>
      <c r="B22" s="47"/>
      <c r="C22" s="47"/>
      <c r="D22" s="47"/>
      <c r="E22" s="46">
        <v>63999.7</v>
      </c>
    </row>
    <row r="23" spans="1:5" ht="32.25" customHeight="1" x14ac:dyDescent="0.25">
      <c r="A23" s="47" t="s">
        <v>110</v>
      </c>
      <c r="B23" s="47"/>
      <c r="C23" s="47"/>
      <c r="D23" s="47"/>
      <c r="E23" s="46">
        <v>41.1</v>
      </c>
    </row>
    <row r="24" spans="1:5" ht="32.25" customHeight="1" x14ac:dyDescent="0.25">
      <c r="A24" s="47" t="s">
        <v>111</v>
      </c>
      <c r="B24" s="47"/>
      <c r="C24" s="47"/>
      <c r="D24" s="47"/>
      <c r="E24" s="46">
        <v>44576.5</v>
      </c>
    </row>
    <row r="25" spans="1:5" ht="33" customHeight="1" x14ac:dyDescent="0.25">
      <c r="A25" s="47" t="s">
        <v>112</v>
      </c>
      <c r="B25" s="47"/>
      <c r="C25" s="47"/>
      <c r="D25" s="47"/>
      <c r="E25" s="46">
        <v>8949.7000000000007</v>
      </c>
    </row>
    <row r="26" spans="1:5" ht="30.75" customHeight="1" x14ac:dyDescent="0.25">
      <c r="A26" s="47" t="s">
        <v>113</v>
      </c>
      <c r="B26" s="47"/>
      <c r="C26" s="47"/>
      <c r="D26" s="47"/>
      <c r="E26" s="46">
        <v>57344.7</v>
      </c>
    </row>
    <row r="27" spans="1:5" ht="42.75" customHeight="1" x14ac:dyDescent="0.25">
      <c r="A27" s="47" t="s">
        <v>114</v>
      </c>
      <c r="B27" s="47"/>
      <c r="C27" s="47"/>
      <c r="D27" s="47"/>
      <c r="E27" s="46">
        <v>1292.4000000000001</v>
      </c>
    </row>
    <row r="28" spans="1:5" ht="33" customHeight="1" x14ac:dyDescent="0.25">
      <c r="A28" s="47" t="s">
        <v>115</v>
      </c>
      <c r="B28" s="47"/>
      <c r="C28" s="47"/>
      <c r="D28" s="47"/>
      <c r="E28" s="46">
        <v>4093.2</v>
      </c>
    </row>
    <row r="29" spans="1:5" ht="33" customHeight="1" x14ac:dyDescent="0.25">
      <c r="A29" s="47" t="s">
        <v>116</v>
      </c>
      <c r="B29" s="47"/>
      <c r="C29" s="47"/>
      <c r="D29" s="47"/>
      <c r="E29" s="46">
        <v>7281.1</v>
      </c>
    </row>
    <row r="30" spans="1:5" ht="18" customHeight="1" x14ac:dyDescent="0.25">
      <c r="A30" s="47" t="s">
        <v>117</v>
      </c>
      <c r="B30" s="47"/>
      <c r="C30" s="47"/>
      <c r="D30" s="47"/>
      <c r="E30" s="46">
        <v>238.1</v>
      </c>
    </row>
    <row r="31" spans="1:5" ht="34.5" customHeight="1" x14ac:dyDescent="0.25">
      <c r="A31" s="47" t="s">
        <v>118</v>
      </c>
      <c r="B31" s="47"/>
      <c r="C31" s="47"/>
      <c r="D31" s="47"/>
      <c r="E31" s="46">
        <v>4074.9</v>
      </c>
    </row>
    <row r="32" spans="1:5" ht="18.75" customHeight="1" x14ac:dyDescent="0.25">
      <c r="A32" s="47" t="s">
        <v>119</v>
      </c>
      <c r="B32" s="47"/>
      <c r="C32" s="47"/>
      <c r="D32" s="47"/>
      <c r="E32" s="46">
        <v>18442.599999999999</v>
      </c>
    </row>
    <row r="33" spans="1:5" ht="27.75" customHeight="1" x14ac:dyDescent="0.25">
      <c r="A33" s="47" t="s">
        <v>120</v>
      </c>
      <c r="B33" s="47"/>
      <c r="C33" s="47"/>
      <c r="D33" s="47"/>
      <c r="E33" s="46">
        <v>288.7</v>
      </c>
    </row>
    <row r="34" spans="1:5" ht="17.25" customHeight="1" x14ac:dyDescent="0.25">
      <c r="A34" s="47" t="s">
        <v>121</v>
      </c>
      <c r="B34" s="47"/>
      <c r="C34" s="47"/>
      <c r="D34" s="47"/>
      <c r="E34" s="46">
        <v>2803.3</v>
      </c>
    </row>
    <row r="35" spans="1:5" ht="34.5" customHeight="1" x14ac:dyDescent="0.25">
      <c r="A35" s="47" t="s">
        <v>122</v>
      </c>
      <c r="B35" s="47"/>
      <c r="C35" s="47"/>
      <c r="D35" s="47"/>
      <c r="E35" s="46">
        <v>11317.7</v>
      </c>
    </row>
    <row r="36" spans="1:5" ht="37.5" customHeight="1" x14ac:dyDescent="0.25">
      <c r="A36" s="47" t="s">
        <v>123</v>
      </c>
      <c r="B36" s="47"/>
      <c r="C36" s="47"/>
      <c r="D36" s="47"/>
      <c r="E36" s="46">
        <v>26948.6</v>
      </c>
    </row>
    <row r="37" spans="1:5" ht="33.75" customHeight="1" x14ac:dyDescent="0.25">
      <c r="A37" s="47" t="s">
        <v>124</v>
      </c>
      <c r="B37" s="47"/>
      <c r="C37" s="47"/>
      <c r="D37" s="47"/>
      <c r="E37" s="46">
        <v>35074</v>
      </c>
    </row>
    <row r="38" spans="1:5" ht="33" customHeight="1" x14ac:dyDescent="0.25">
      <c r="A38" s="47" t="s">
        <v>125</v>
      </c>
      <c r="B38" s="47"/>
      <c r="C38" s="47"/>
      <c r="D38" s="47"/>
      <c r="E38" s="46">
        <v>183.8</v>
      </c>
    </row>
    <row r="39" spans="1:5" ht="20.25" customHeight="1" x14ac:dyDescent="0.25">
      <c r="A39" s="47" t="s">
        <v>126</v>
      </c>
      <c r="B39" s="47"/>
      <c r="C39" s="47"/>
      <c r="D39" s="47"/>
      <c r="E39" s="46">
        <v>5530.1</v>
      </c>
    </row>
    <row r="40" spans="1:5" ht="17.25" customHeight="1" x14ac:dyDescent="0.25">
      <c r="A40" s="47" t="s">
        <v>127</v>
      </c>
      <c r="B40" s="47"/>
      <c r="C40" s="47"/>
      <c r="D40" s="47"/>
      <c r="E40" s="46">
        <v>2002.1</v>
      </c>
    </row>
    <row r="41" spans="1:5" ht="33" customHeight="1" x14ac:dyDescent="0.25">
      <c r="A41" s="47" t="s">
        <v>128</v>
      </c>
      <c r="B41" s="47"/>
      <c r="C41" s="47"/>
      <c r="D41" s="47"/>
      <c r="E41" s="46">
        <v>634.6</v>
      </c>
    </row>
    <row r="42" spans="1:5" ht="29.25" customHeight="1" x14ac:dyDescent="0.25">
      <c r="A42" s="47" t="s">
        <v>129</v>
      </c>
      <c r="B42" s="47"/>
      <c r="C42" s="47"/>
      <c r="D42" s="47"/>
      <c r="E42" s="46">
        <v>1983</v>
      </c>
    </row>
    <row r="43" spans="1:5" ht="48.75" customHeight="1" x14ac:dyDescent="0.25">
      <c r="A43" s="47" t="s">
        <v>130</v>
      </c>
      <c r="B43" s="47"/>
      <c r="C43" s="47"/>
      <c r="D43" s="47"/>
      <c r="E43" s="46">
        <v>2230.3000000000002</v>
      </c>
    </row>
    <row r="44" spans="1:5" ht="48.75" customHeight="1" x14ac:dyDescent="0.25">
      <c r="A44" s="47" t="s">
        <v>131</v>
      </c>
      <c r="B44" s="47"/>
      <c r="C44" s="47"/>
      <c r="D44" s="47"/>
      <c r="E44" s="46">
        <v>3630.9</v>
      </c>
    </row>
    <row r="45" spans="1:5" ht="18.75" customHeight="1" x14ac:dyDescent="0.25">
      <c r="A45" s="47" t="s">
        <v>132</v>
      </c>
      <c r="B45" s="47"/>
      <c r="C45" s="47"/>
      <c r="D45" s="47"/>
      <c r="E45" s="46">
        <v>44.6</v>
      </c>
    </row>
    <row r="46" spans="1:5" ht="18" customHeight="1" x14ac:dyDescent="0.25">
      <c r="A46" s="47" t="s">
        <v>133</v>
      </c>
      <c r="B46" s="47"/>
      <c r="C46" s="47"/>
      <c r="D46" s="47"/>
      <c r="E46" s="46">
        <v>44.4</v>
      </c>
    </row>
    <row r="47" spans="1:5" ht="18" customHeight="1" x14ac:dyDescent="0.25">
      <c r="A47" s="47" t="s">
        <v>134</v>
      </c>
      <c r="B47" s="47"/>
      <c r="C47" s="47"/>
      <c r="D47" s="47"/>
      <c r="E47" s="46">
        <v>2301</v>
      </c>
    </row>
    <row r="48" spans="1:5" ht="33" customHeight="1" x14ac:dyDescent="0.25">
      <c r="A48" s="47" t="s">
        <v>135</v>
      </c>
      <c r="B48" s="47"/>
      <c r="C48" s="47"/>
      <c r="D48" s="47"/>
      <c r="E48" s="46">
        <v>469.3</v>
      </c>
    </row>
    <row r="49" spans="1:6" ht="33.75" customHeight="1" x14ac:dyDescent="0.25">
      <c r="A49" s="47" t="s">
        <v>136</v>
      </c>
      <c r="B49" s="47"/>
      <c r="C49" s="47"/>
      <c r="D49" s="47"/>
      <c r="E49" s="46">
        <v>321.60000000000002</v>
      </c>
    </row>
    <row r="50" spans="1:6" ht="15.75" customHeight="1" x14ac:dyDescent="0.25">
      <c r="A50" s="47" t="s">
        <v>137</v>
      </c>
      <c r="B50" s="47"/>
      <c r="C50" s="47"/>
      <c r="D50" s="47"/>
      <c r="E50" s="46">
        <v>1416.7</v>
      </c>
    </row>
    <row r="51" spans="1:6" ht="36" customHeight="1" x14ac:dyDescent="0.25">
      <c r="A51" s="47" t="s">
        <v>138</v>
      </c>
      <c r="B51" s="47"/>
      <c r="C51" s="47"/>
      <c r="D51" s="47"/>
      <c r="E51" s="46">
        <v>37906.699999999997</v>
      </c>
    </row>
    <row r="52" spans="1:6" ht="81.75" customHeight="1" x14ac:dyDescent="0.25">
      <c r="A52" s="47" t="s">
        <v>139</v>
      </c>
      <c r="B52" s="47"/>
      <c r="C52" s="47"/>
      <c r="D52" s="47"/>
      <c r="E52" s="46">
        <v>255.7</v>
      </c>
    </row>
    <row r="53" spans="1:6" ht="34.5" customHeight="1" x14ac:dyDescent="0.25">
      <c r="A53" s="47" t="s">
        <v>140</v>
      </c>
      <c r="B53" s="47"/>
      <c r="C53" s="47"/>
      <c r="D53" s="47"/>
      <c r="E53" s="46">
        <v>7139.5</v>
      </c>
    </row>
    <row r="54" spans="1:6" ht="35.25" customHeight="1" x14ac:dyDescent="0.25">
      <c r="A54" s="47" t="s">
        <v>141</v>
      </c>
      <c r="B54" s="47"/>
      <c r="C54" s="47"/>
      <c r="D54" s="47"/>
      <c r="E54" s="46">
        <v>1896.3</v>
      </c>
    </row>
    <row r="55" spans="1:6" ht="18" customHeight="1" x14ac:dyDescent="0.25">
      <c r="A55" s="47" t="s">
        <v>142</v>
      </c>
      <c r="B55" s="47"/>
      <c r="C55" s="47"/>
      <c r="D55" s="47"/>
      <c r="E55" s="46">
        <v>26130.6</v>
      </c>
    </row>
    <row r="56" spans="1:6" ht="54" customHeight="1" x14ac:dyDescent="0.25">
      <c r="A56" s="47" t="s">
        <v>143</v>
      </c>
      <c r="B56" s="47"/>
      <c r="C56" s="47"/>
      <c r="D56" s="47"/>
      <c r="E56" s="46">
        <v>39324.699999999997</v>
      </c>
    </row>
    <row r="57" spans="1:6" ht="15" customHeight="1" x14ac:dyDescent="0.25">
      <c r="A57" s="47" t="s">
        <v>144</v>
      </c>
      <c r="B57" s="47"/>
      <c r="C57" s="47"/>
      <c r="D57" s="47"/>
      <c r="E57" s="46">
        <v>891256</v>
      </c>
    </row>
    <row r="58" spans="1:6" x14ac:dyDescent="0.25">
      <c r="A58" s="48" t="s">
        <v>5</v>
      </c>
      <c r="B58" s="49"/>
      <c r="C58" s="49"/>
      <c r="D58" s="50"/>
      <c r="E58" s="13">
        <f>'Муниципальные районы'!B35-Учреждения!E5+'Муниципальные районы'!B34</f>
        <v>4254204.8912399998</v>
      </c>
    </row>
    <row r="59" spans="1:6" x14ac:dyDescent="0.25">
      <c r="A59" s="15"/>
      <c r="B59" s="16"/>
      <c r="C59" s="16"/>
      <c r="D59" s="6"/>
      <c r="E59" s="17"/>
    </row>
    <row r="60" spans="1:6" ht="15" customHeight="1" x14ac:dyDescent="0.25">
      <c r="A60" s="55" t="s">
        <v>14</v>
      </c>
      <c r="B60" s="57" t="s">
        <v>6</v>
      </c>
      <c r="C60" s="59" t="s">
        <v>7</v>
      </c>
      <c r="D60" s="60"/>
      <c r="E60" s="61"/>
    </row>
    <row r="61" spans="1:6" ht="90" x14ac:dyDescent="0.25">
      <c r="A61" s="56"/>
      <c r="B61" s="58"/>
      <c r="C61" s="18" t="s">
        <v>8</v>
      </c>
      <c r="D61" s="18" t="s">
        <v>9</v>
      </c>
      <c r="E61" s="18" t="s">
        <v>10</v>
      </c>
    </row>
    <row r="62" spans="1:6" x14ac:dyDescent="0.25">
      <c r="A62" s="19" t="s">
        <v>61</v>
      </c>
      <c r="B62" s="42">
        <v>19043.882870000001</v>
      </c>
      <c r="C62" s="42">
        <v>4696.9091500000004</v>
      </c>
      <c r="D62" s="42">
        <v>4490.5248000000001</v>
      </c>
      <c r="E62" s="42">
        <v>881.04517999999996</v>
      </c>
      <c r="F62" s="41"/>
    </row>
    <row r="63" spans="1:6" x14ac:dyDescent="0.25">
      <c r="A63" s="19" t="s">
        <v>62</v>
      </c>
      <c r="B63" s="42">
        <v>1465.2267899999999</v>
      </c>
      <c r="C63" s="42">
        <v>500</v>
      </c>
      <c r="D63" s="42">
        <v>336</v>
      </c>
      <c r="E63" s="42"/>
      <c r="F63" s="41"/>
    </row>
    <row r="64" spans="1:6" x14ac:dyDescent="0.25">
      <c r="A64" s="19" t="s">
        <v>63</v>
      </c>
      <c r="B64" s="42">
        <v>17663.04724</v>
      </c>
      <c r="C64" s="42">
        <v>11728.31287</v>
      </c>
      <c r="D64" s="42">
        <v>910.29016999999999</v>
      </c>
      <c r="E64" s="42">
        <v>108.1</v>
      </c>
      <c r="F64" s="41"/>
    </row>
    <row r="65" spans="1:6" ht="30" x14ac:dyDescent="0.25">
      <c r="A65" s="19" t="s">
        <v>64</v>
      </c>
      <c r="B65" s="42">
        <v>80736.632700000002</v>
      </c>
      <c r="C65" s="42">
        <v>3151.7587400000002</v>
      </c>
      <c r="D65" s="42">
        <v>1168.86564</v>
      </c>
      <c r="E65" s="42"/>
      <c r="F65" s="41"/>
    </row>
    <row r="66" spans="1:6" x14ac:dyDescent="0.25">
      <c r="A66" s="19" t="s">
        <v>65</v>
      </c>
      <c r="B66" s="42">
        <v>8378.1441900000009</v>
      </c>
      <c r="C66" s="42">
        <v>3979.8531699999999</v>
      </c>
      <c r="D66" s="42">
        <v>2224.6490199999998</v>
      </c>
      <c r="E66" s="42"/>
      <c r="F66" s="41"/>
    </row>
    <row r="67" spans="1:6" x14ac:dyDescent="0.25">
      <c r="A67" s="19" t="s">
        <v>66</v>
      </c>
      <c r="B67" s="42">
        <v>238.15913</v>
      </c>
      <c r="C67" s="42">
        <v>425.11700000000002</v>
      </c>
      <c r="D67" s="42">
        <v>-50.256999999999998</v>
      </c>
      <c r="E67" s="42"/>
      <c r="F67" s="41"/>
    </row>
    <row r="68" spans="1:6" ht="30" x14ac:dyDescent="0.25">
      <c r="A68" s="19" t="s">
        <v>67</v>
      </c>
      <c r="B68" s="42">
        <v>185037.69365</v>
      </c>
      <c r="C68" s="42">
        <v>287.22000000000003</v>
      </c>
      <c r="D68" s="42">
        <v>88.36</v>
      </c>
      <c r="E68" s="42"/>
      <c r="F68" s="41"/>
    </row>
    <row r="69" spans="1:6" x14ac:dyDescent="0.25">
      <c r="A69" s="19" t="s">
        <v>68</v>
      </c>
      <c r="B69" s="42">
        <v>10484.74461</v>
      </c>
      <c r="C69" s="42">
        <v>5811.28917</v>
      </c>
      <c r="D69" s="42">
        <v>1831.9040199999999</v>
      </c>
      <c r="E69" s="42"/>
      <c r="F69" s="41"/>
    </row>
    <row r="70" spans="1:6" x14ac:dyDescent="0.25">
      <c r="A70" s="19" t="s">
        <v>69</v>
      </c>
      <c r="B70" s="42">
        <v>333983.36476000003</v>
      </c>
      <c r="C70" s="42">
        <v>0.438</v>
      </c>
      <c r="D70" s="42"/>
      <c r="E70" s="42"/>
      <c r="F70" s="41"/>
    </row>
    <row r="71" spans="1:6" x14ac:dyDescent="0.25">
      <c r="A71" s="19" t="s">
        <v>70</v>
      </c>
      <c r="B71" s="42">
        <v>52332.376689999997</v>
      </c>
      <c r="C71" s="42">
        <v>809.15419999999995</v>
      </c>
      <c r="D71" s="42">
        <v>1452.50278</v>
      </c>
      <c r="E71" s="42">
        <v>364.28559999999999</v>
      </c>
      <c r="F71" s="41"/>
    </row>
    <row r="72" spans="1:6" x14ac:dyDescent="0.25">
      <c r="A72" s="19" t="s">
        <v>71</v>
      </c>
      <c r="B72" s="42">
        <v>348501.09314999997</v>
      </c>
      <c r="C72" s="42">
        <v>364.37578999999999</v>
      </c>
      <c r="D72" s="42">
        <v>864.48883999999998</v>
      </c>
      <c r="E72" s="42">
        <v>86540.793120000002</v>
      </c>
      <c r="F72" s="41"/>
    </row>
    <row r="73" spans="1:6" ht="30" x14ac:dyDescent="0.25">
      <c r="A73" s="19" t="s">
        <v>72</v>
      </c>
      <c r="B73" s="42">
        <v>83285.122510000001</v>
      </c>
      <c r="C73" s="42">
        <v>4225.9773999999998</v>
      </c>
      <c r="D73" s="42">
        <v>1259.8905600000001</v>
      </c>
      <c r="E73" s="42">
        <v>23161.154419999999</v>
      </c>
      <c r="F73" s="41"/>
    </row>
    <row r="74" spans="1:6" x14ac:dyDescent="0.25">
      <c r="A74" s="19" t="s">
        <v>73</v>
      </c>
      <c r="B74" s="42">
        <v>52897.360269999997</v>
      </c>
      <c r="C74" s="42">
        <v>1798.82665</v>
      </c>
      <c r="D74" s="42">
        <v>790.68939</v>
      </c>
      <c r="E74" s="42"/>
      <c r="F74" s="41"/>
    </row>
    <row r="75" spans="1:6" x14ac:dyDescent="0.25">
      <c r="A75" s="19" t="s">
        <v>74</v>
      </c>
      <c r="B75" s="42">
        <v>52548.510060000001</v>
      </c>
      <c r="C75" s="42">
        <v>33454.398110000002</v>
      </c>
      <c r="D75" s="42">
        <v>15588.58814</v>
      </c>
      <c r="E75" s="42"/>
      <c r="F75" s="41"/>
    </row>
    <row r="76" spans="1:6" x14ac:dyDescent="0.25">
      <c r="A76" s="19" t="s">
        <v>75</v>
      </c>
      <c r="B76" s="42">
        <v>38401.727059999997</v>
      </c>
      <c r="C76" s="42">
        <v>1826.9808800000001</v>
      </c>
      <c r="D76" s="42">
        <v>706.27418</v>
      </c>
      <c r="E76" s="42"/>
      <c r="F76" s="41"/>
    </row>
    <row r="77" spans="1:6" ht="30" x14ac:dyDescent="0.25">
      <c r="A77" s="19" t="s">
        <v>76</v>
      </c>
      <c r="B77" s="42">
        <v>40620.63207</v>
      </c>
      <c r="C77" s="42">
        <v>2257</v>
      </c>
      <c r="D77" s="42">
        <v>1022</v>
      </c>
      <c r="E77" s="42"/>
      <c r="F77" s="41"/>
    </row>
    <row r="78" spans="1:6" x14ac:dyDescent="0.25">
      <c r="A78" s="19" t="s">
        <v>77</v>
      </c>
      <c r="B78" s="42">
        <v>6054.0001899999997</v>
      </c>
      <c r="C78" s="42">
        <v>3780.19749</v>
      </c>
      <c r="D78" s="42">
        <v>1822.36735</v>
      </c>
      <c r="E78" s="42">
        <v>121.40546000000001</v>
      </c>
      <c r="F78" s="41"/>
    </row>
    <row r="79" spans="1:6" x14ac:dyDescent="0.25">
      <c r="A79" s="19" t="s">
        <v>78</v>
      </c>
      <c r="B79" s="42">
        <v>819.38499999999999</v>
      </c>
      <c r="C79" s="42"/>
      <c r="D79" s="42"/>
      <c r="E79" s="42"/>
      <c r="F79" s="41"/>
    </row>
    <row r="80" spans="1:6" x14ac:dyDescent="0.25">
      <c r="A80" s="19" t="s">
        <v>79</v>
      </c>
      <c r="B80" s="42">
        <v>144597.85453000001</v>
      </c>
      <c r="C80" s="42">
        <v>2364.8655800000001</v>
      </c>
      <c r="D80" s="42">
        <v>1278.2217599999999</v>
      </c>
      <c r="E80" s="42"/>
      <c r="F80" s="41"/>
    </row>
    <row r="81" spans="1:6" ht="30" x14ac:dyDescent="0.25">
      <c r="A81" s="19" t="s">
        <v>80</v>
      </c>
      <c r="B81" s="42">
        <v>7980.05645</v>
      </c>
      <c r="C81" s="42">
        <v>3784.8138100000001</v>
      </c>
      <c r="D81" s="42">
        <v>4195.2426400000004</v>
      </c>
      <c r="E81" s="42"/>
      <c r="F81" s="41"/>
    </row>
    <row r="82" spans="1:6" x14ac:dyDescent="0.25">
      <c r="A82" s="19" t="s">
        <v>81</v>
      </c>
      <c r="B82" s="42">
        <v>47.95</v>
      </c>
      <c r="C82" s="42">
        <v>41.587000000000003</v>
      </c>
      <c r="D82" s="42">
        <v>6.3630000000000004</v>
      </c>
      <c r="E82" s="42"/>
      <c r="F82" s="41"/>
    </row>
    <row r="83" spans="1:6" x14ac:dyDescent="0.25">
      <c r="A83" s="19" t="s">
        <v>82</v>
      </c>
      <c r="B83" s="42">
        <v>1741.85</v>
      </c>
      <c r="C83" s="42">
        <v>1104.5</v>
      </c>
      <c r="D83" s="42">
        <v>650</v>
      </c>
      <c r="E83" s="42"/>
      <c r="F83" s="41"/>
    </row>
    <row r="84" spans="1:6" x14ac:dyDescent="0.25">
      <c r="A84" s="19" t="s">
        <v>83</v>
      </c>
      <c r="B84" s="42">
        <v>268.97000000000003</v>
      </c>
      <c r="C84" s="42">
        <v>38.57</v>
      </c>
      <c r="D84" s="42">
        <v>167.9</v>
      </c>
      <c r="E84" s="42"/>
      <c r="F84" s="41"/>
    </row>
    <row r="85" spans="1:6" x14ac:dyDescent="0.25">
      <c r="A85" s="19" t="s">
        <v>84</v>
      </c>
      <c r="B85" s="42">
        <v>6842.9043799999999</v>
      </c>
      <c r="C85" s="42">
        <v>3988.8900800000001</v>
      </c>
      <c r="D85" s="42">
        <v>1109.44388</v>
      </c>
      <c r="E85" s="42"/>
      <c r="F85" s="41"/>
    </row>
    <row r="86" spans="1:6" x14ac:dyDescent="0.25">
      <c r="A86" s="19" t="s">
        <v>85</v>
      </c>
      <c r="B86" s="42">
        <v>1296613.1481999999</v>
      </c>
      <c r="C86" s="42">
        <v>2267.6613400000001</v>
      </c>
      <c r="D86" s="42">
        <v>1294.7886599999999</v>
      </c>
      <c r="E86" s="42"/>
      <c r="F86" s="41"/>
    </row>
    <row r="87" spans="1:6" ht="30" x14ac:dyDescent="0.25">
      <c r="A87" s="19" t="s">
        <v>86</v>
      </c>
      <c r="B87" s="42">
        <v>677.50071000000003</v>
      </c>
      <c r="C87" s="42">
        <v>486.66352000000001</v>
      </c>
      <c r="D87" s="42">
        <v>173.85038</v>
      </c>
      <c r="E87" s="42"/>
      <c r="F87" s="41"/>
    </row>
    <row r="88" spans="1:6" x14ac:dyDescent="0.25">
      <c r="A88" s="19" t="s">
        <v>87</v>
      </c>
      <c r="B88" s="42">
        <v>3582.81</v>
      </c>
      <c r="C88" s="42">
        <v>246.64023</v>
      </c>
      <c r="D88" s="42">
        <v>80.229770000000002</v>
      </c>
      <c r="E88" s="42"/>
      <c r="F88" s="41"/>
    </row>
    <row r="89" spans="1:6" x14ac:dyDescent="0.25">
      <c r="A89" s="19" t="s">
        <v>88</v>
      </c>
      <c r="B89" s="42">
        <v>4067.3872000000001</v>
      </c>
      <c r="C89" s="42"/>
      <c r="D89" s="42">
        <v>80</v>
      </c>
      <c r="E89" s="42"/>
      <c r="F89" s="41"/>
    </row>
    <row r="90" spans="1:6" x14ac:dyDescent="0.25">
      <c r="A90" s="19" t="s">
        <v>89</v>
      </c>
      <c r="B90" s="42">
        <v>262.00065999999998</v>
      </c>
      <c r="C90" s="42">
        <v>141.34342000000001</v>
      </c>
      <c r="D90" s="42">
        <v>120.65724</v>
      </c>
      <c r="E90" s="42"/>
      <c r="F90" s="41"/>
    </row>
    <row r="91" spans="1:6" x14ac:dyDescent="0.25">
      <c r="A91" s="19" t="s">
        <v>90</v>
      </c>
      <c r="B91" s="42">
        <v>543.04767000000004</v>
      </c>
      <c r="C91" s="42">
        <v>298.52161999999998</v>
      </c>
      <c r="D91" s="42">
        <v>110.1313</v>
      </c>
      <c r="E91" s="42"/>
      <c r="F91" s="41"/>
    </row>
    <row r="92" spans="1:6" ht="30" x14ac:dyDescent="0.25">
      <c r="A92" s="19" t="s">
        <v>91</v>
      </c>
      <c r="B92" s="42">
        <v>8888.7464799999998</v>
      </c>
      <c r="C92" s="42">
        <v>6753.6237300000003</v>
      </c>
      <c r="D92" s="42">
        <v>1981.9960799999999</v>
      </c>
      <c r="E92" s="42"/>
      <c r="F92" s="41"/>
    </row>
    <row r="93" spans="1:6" ht="30" x14ac:dyDescent="0.25">
      <c r="A93" s="19" t="s">
        <v>92</v>
      </c>
      <c r="B93" s="42">
        <v>3819.462</v>
      </c>
      <c r="C93" s="42">
        <v>459.42</v>
      </c>
      <c r="D93" s="42"/>
      <c r="E93" s="42"/>
      <c r="F93" s="41"/>
    </row>
    <row r="94" spans="1:6" ht="30" x14ac:dyDescent="0.25">
      <c r="A94" s="19" t="s">
        <v>93</v>
      </c>
      <c r="B94" s="42">
        <v>184.23849000000001</v>
      </c>
      <c r="C94" s="42">
        <v>157.05009000000001</v>
      </c>
      <c r="D94" s="42">
        <v>22.988399999999999</v>
      </c>
      <c r="E94" s="42"/>
      <c r="F94" s="41"/>
    </row>
    <row r="95" spans="1:6" ht="30" x14ac:dyDescent="0.25">
      <c r="A95" s="19" t="s">
        <v>94</v>
      </c>
      <c r="B95" s="42">
        <v>14126.30219</v>
      </c>
      <c r="C95" s="42">
        <v>2852.5549900000001</v>
      </c>
      <c r="D95" s="42">
        <v>553.62831000000006</v>
      </c>
      <c r="E95" s="42">
        <v>117.27500000000001</v>
      </c>
      <c r="F95" s="41"/>
    </row>
    <row r="96" spans="1:6" x14ac:dyDescent="0.25">
      <c r="A96" s="20" t="s">
        <v>95</v>
      </c>
      <c r="B96" s="43">
        <v>2826735.3319000001</v>
      </c>
      <c r="C96" s="43">
        <v>104084.51403000001</v>
      </c>
      <c r="D96" s="43">
        <v>46332.579310000001</v>
      </c>
      <c r="E96" s="43">
        <v>111294.05878000001</v>
      </c>
      <c r="F96" s="41"/>
    </row>
    <row r="97" spans="2:5" x14ac:dyDescent="0.25">
      <c r="B97" s="41"/>
      <c r="C97" s="41"/>
      <c r="D97" s="41"/>
      <c r="E97" s="41"/>
    </row>
  </sheetData>
  <mergeCells count="58">
    <mergeCell ref="A1:E1"/>
    <mergeCell ref="A2:E2"/>
    <mergeCell ref="A5:D5"/>
    <mergeCell ref="A60:A61"/>
    <mergeCell ref="B60:B61"/>
    <mergeCell ref="C60:E60"/>
    <mergeCell ref="A7:D7"/>
    <mergeCell ref="A8:D8"/>
    <mergeCell ref="A9:D9"/>
    <mergeCell ref="A58:D58"/>
    <mergeCell ref="A48:D48"/>
    <mergeCell ref="A39:D39"/>
    <mergeCell ref="A31:D31"/>
    <mergeCell ref="A33:D33"/>
    <mergeCell ref="A32:D32"/>
    <mergeCell ref="A43:D43"/>
    <mergeCell ref="A42:D42"/>
    <mergeCell ref="A41:D41"/>
    <mergeCell ref="A40:D40"/>
    <mergeCell ref="A44:D44"/>
    <mergeCell ref="A38:D38"/>
    <mergeCell ref="A37:D37"/>
    <mergeCell ref="A36:D36"/>
    <mergeCell ref="A35:D35"/>
    <mergeCell ref="A34:D34"/>
    <mergeCell ref="A27:D27"/>
    <mergeCell ref="A26:D26"/>
    <mergeCell ref="A25:D25"/>
    <mergeCell ref="A24:D24"/>
    <mergeCell ref="A30:D30"/>
    <mergeCell ref="A29:D29"/>
    <mergeCell ref="A28:D28"/>
    <mergeCell ref="A23:D23"/>
    <mergeCell ref="A22:D22"/>
    <mergeCell ref="A21:D21"/>
    <mergeCell ref="A20:D20"/>
    <mergeCell ref="A19:D19"/>
    <mergeCell ref="A18:D18"/>
    <mergeCell ref="A17:D17"/>
    <mergeCell ref="A16:D16"/>
    <mergeCell ref="A15:D15"/>
    <mergeCell ref="A14:D14"/>
    <mergeCell ref="A13:D13"/>
    <mergeCell ref="A12:D12"/>
    <mergeCell ref="A11:D11"/>
    <mergeCell ref="A10:D10"/>
    <mergeCell ref="A57:D57"/>
    <mergeCell ref="A56:D56"/>
    <mergeCell ref="A47:D47"/>
    <mergeCell ref="A46:D46"/>
    <mergeCell ref="A45:D45"/>
    <mergeCell ref="A55:D55"/>
    <mergeCell ref="A54:D54"/>
    <mergeCell ref="A53:D53"/>
    <mergeCell ref="A52:D52"/>
    <mergeCell ref="A51:D51"/>
    <mergeCell ref="A50:D50"/>
    <mergeCell ref="A49:D49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view="pageBreakPreview" zoomScaleNormal="100" zoomScaleSheetLayoutView="100" workbookViewId="0">
      <selection activeCell="A19" sqref="A19"/>
    </sheetView>
  </sheetViews>
  <sheetFormatPr defaultColWidth="8.7109375" defaultRowHeight="15" x14ac:dyDescent="0.25"/>
  <cols>
    <col min="1" max="1" width="38.28515625" style="31" customWidth="1"/>
    <col min="2" max="2" width="13.140625" style="31" customWidth="1"/>
    <col min="3" max="3" width="10.5703125" style="31" customWidth="1"/>
    <col min="4" max="4" width="11.42578125" style="31" customWidth="1"/>
    <col min="5" max="5" width="13.140625" style="31" customWidth="1"/>
    <col min="6" max="6" width="12.140625" style="31" customWidth="1"/>
    <col min="7" max="7" width="12.5703125" style="31" customWidth="1"/>
    <col min="8" max="8" width="12.7109375" style="31" customWidth="1"/>
    <col min="9" max="9" width="10.85546875" style="31" customWidth="1"/>
    <col min="10" max="10" width="12.7109375" style="31" customWidth="1"/>
    <col min="11" max="11" width="11" style="31" customWidth="1"/>
    <col min="12" max="13" width="11.85546875" style="31" customWidth="1"/>
    <col min="14" max="14" width="11.140625" style="31" customWidth="1"/>
    <col min="15" max="15" width="11.5703125" style="31" customWidth="1"/>
    <col min="16" max="16384" width="8.7109375" style="31"/>
  </cols>
  <sheetData>
    <row r="1" spans="1:20" s="28" customFormat="1" ht="15.75" x14ac:dyDescent="0.25">
      <c r="A1" s="27" t="s">
        <v>60</v>
      </c>
      <c r="C1" s="29" t="s">
        <v>13</v>
      </c>
    </row>
    <row r="2" spans="1:20" x14ac:dyDescent="0.25">
      <c r="A2" s="30" t="str">
        <f>TEXT(EndData2,"[$-FC19]ДД.ММ.ГГГ")</f>
        <v>24.12.2021</v>
      </c>
      <c r="B2" s="30">
        <f>A2+1</f>
        <v>44555</v>
      </c>
      <c r="C2" s="26" t="str">
        <f>TEXT(B2,"[$-FC19]ДД.ММ.ГГГ")</f>
        <v>25.12.2021</v>
      </c>
      <c r="P2" s="32" t="s">
        <v>12</v>
      </c>
    </row>
    <row r="3" spans="1:20" ht="51.75" customHeight="1" x14ac:dyDescent="0.25">
      <c r="A3" s="23" t="s">
        <v>15</v>
      </c>
      <c r="B3" s="33" t="s">
        <v>16</v>
      </c>
      <c r="C3" s="34" t="s">
        <v>17</v>
      </c>
      <c r="D3" s="34" t="s">
        <v>18</v>
      </c>
      <c r="E3" s="34" t="s">
        <v>19</v>
      </c>
      <c r="F3" s="34" t="s">
        <v>20</v>
      </c>
      <c r="G3" s="34" t="s">
        <v>21</v>
      </c>
      <c r="H3" s="34" t="s">
        <v>22</v>
      </c>
      <c r="I3" s="34" t="s">
        <v>23</v>
      </c>
      <c r="J3" s="34" t="s">
        <v>24</v>
      </c>
      <c r="K3" s="34" t="s">
        <v>25</v>
      </c>
      <c r="L3" s="34" t="s">
        <v>26</v>
      </c>
      <c r="M3" s="34" t="s">
        <v>27</v>
      </c>
      <c r="N3" s="34" t="s">
        <v>28</v>
      </c>
      <c r="O3" s="34" t="s">
        <v>29</v>
      </c>
      <c r="P3" s="35" t="s">
        <v>11</v>
      </c>
    </row>
    <row r="4" spans="1:20" ht="39" x14ac:dyDescent="0.25">
      <c r="A4" s="21" t="s">
        <v>31</v>
      </c>
      <c r="B4" s="24">
        <v>4934</v>
      </c>
      <c r="C4" s="24">
        <v>364.75</v>
      </c>
      <c r="D4" s="24"/>
      <c r="E4" s="24">
        <v>2245.12</v>
      </c>
      <c r="F4" s="24">
        <v>417</v>
      </c>
      <c r="G4" s="24"/>
      <c r="H4" s="24">
        <v>3491.7669999999998</v>
      </c>
      <c r="I4" s="24">
        <v>534</v>
      </c>
      <c r="J4" s="24">
        <v>488.5</v>
      </c>
      <c r="K4" s="24"/>
      <c r="L4" s="24">
        <v>36652</v>
      </c>
      <c r="M4" s="24">
        <v>929.41674</v>
      </c>
      <c r="N4" s="24">
        <v>11643.837</v>
      </c>
      <c r="O4" s="24">
        <v>5000</v>
      </c>
      <c r="P4" s="44">
        <v>66700.390740000003</v>
      </c>
      <c r="Q4" s="32"/>
      <c r="R4" s="32"/>
      <c r="S4" s="32"/>
      <c r="T4" s="32"/>
    </row>
    <row r="5" spans="1:20" ht="26.25" x14ac:dyDescent="0.25">
      <c r="A5" s="21" t="s">
        <v>32</v>
      </c>
      <c r="B5" s="24">
        <v>5595.17515</v>
      </c>
      <c r="C5" s="24">
        <v>2488.0247100000001</v>
      </c>
      <c r="D5" s="24">
        <v>35000</v>
      </c>
      <c r="E5" s="24">
        <v>755.45321999999999</v>
      </c>
      <c r="F5" s="24">
        <v>1704.4608599999999</v>
      </c>
      <c r="G5" s="24">
        <v>21676.977019999998</v>
      </c>
      <c r="H5" s="24">
        <v>16378.525320000001</v>
      </c>
      <c r="I5" s="24">
        <v>13296.32639</v>
      </c>
      <c r="J5" s="24">
        <v>615.5675</v>
      </c>
      <c r="K5" s="24"/>
      <c r="L5" s="24">
        <v>10464.742099999999</v>
      </c>
      <c r="M5" s="24">
        <v>1138.23038</v>
      </c>
      <c r="N5" s="24">
        <v>1779.3206299999999</v>
      </c>
      <c r="O5" s="24">
        <v>369.26</v>
      </c>
      <c r="P5" s="44">
        <v>111262.06328</v>
      </c>
      <c r="Q5" s="32"/>
      <c r="R5" s="32"/>
      <c r="S5" s="32"/>
      <c r="T5" s="32"/>
    </row>
    <row r="6" spans="1:20" ht="102.75" x14ac:dyDescent="0.25">
      <c r="A6" s="21" t="s">
        <v>33</v>
      </c>
      <c r="B6" s="24">
        <v>8110.4537399999999</v>
      </c>
      <c r="C6" s="24">
        <v>412.36487</v>
      </c>
      <c r="D6" s="24"/>
      <c r="E6" s="24"/>
      <c r="F6" s="24"/>
      <c r="G6" s="24">
        <v>-5.0822200000000004</v>
      </c>
      <c r="H6" s="24"/>
      <c r="I6" s="24"/>
      <c r="J6" s="24">
        <v>1294.8307500000001</v>
      </c>
      <c r="K6" s="24">
        <v>470.02</v>
      </c>
      <c r="L6" s="24">
        <v>1310.19274</v>
      </c>
      <c r="M6" s="24">
        <v>788.42476999999997</v>
      </c>
      <c r="N6" s="24"/>
      <c r="O6" s="24"/>
      <c r="P6" s="44">
        <v>12381.20465</v>
      </c>
      <c r="Q6" s="32"/>
      <c r="R6" s="32"/>
      <c r="S6" s="32"/>
      <c r="T6" s="32"/>
    </row>
    <row r="7" spans="1:20" ht="77.25" x14ac:dyDescent="0.25">
      <c r="A7" s="21" t="s">
        <v>34</v>
      </c>
      <c r="B7" s="24"/>
      <c r="C7" s="24"/>
      <c r="D7" s="24">
        <v>43.755690000000001</v>
      </c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44">
        <v>43.755690000000001</v>
      </c>
      <c r="Q7" s="32"/>
      <c r="R7" s="32"/>
      <c r="S7" s="32"/>
      <c r="T7" s="32"/>
    </row>
    <row r="8" spans="1:20" ht="90" customHeight="1" x14ac:dyDescent="0.25">
      <c r="A8" s="21" t="s">
        <v>35</v>
      </c>
      <c r="B8" s="24"/>
      <c r="C8" s="24"/>
      <c r="D8" s="24"/>
      <c r="E8" s="24"/>
      <c r="F8" s="24"/>
      <c r="G8" s="24"/>
      <c r="H8" s="24"/>
      <c r="I8" s="24"/>
      <c r="J8" s="24">
        <v>48.758000000000003</v>
      </c>
      <c r="K8" s="24"/>
      <c r="L8" s="24"/>
      <c r="M8" s="24"/>
      <c r="N8" s="24"/>
      <c r="O8" s="24"/>
      <c r="P8" s="44">
        <v>48.758000000000003</v>
      </c>
      <c r="Q8" s="32"/>
      <c r="R8" s="32"/>
      <c r="S8" s="32"/>
      <c r="T8" s="32"/>
    </row>
    <row r="9" spans="1:20" ht="301.5" customHeight="1" x14ac:dyDescent="0.25">
      <c r="A9" s="21" t="s">
        <v>36</v>
      </c>
      <c r="B9" s="24">
        <v>511.35066</v>
      </c>
      <c r="C9" s="24">
        <v>263.12768</v>
      </c>
      <c r="D9" s="24"/>
      <c r="E9" s="24">
        <v>36.473700000000001</v>
      </c>
      <c r="F9" s="24"/>
      <c r="G9" s="24">
        <v>230.39075</v>
      </c>
      <c r="H9" s="24">
        <v>25.712</v>
      </c>
      <c r="I9" s="24">
        <v>21.264320000000001</v>
      </c>
      <c r="J9" s="24">
        <v>85.583359999999999</v>
      </c>
      <c r="K9" s="24">
        <v>-4.9949199999999996</v>
      </c>
      <c r="L9" s="24">
        <v>70</v>
      </c>
      <c r="M9" s="24"/>
      <c r="N9" s="24">
        <v>37.356020000000001</v>
      </c>
      <c r="O9" s="24"/>
      <c r="P9" s="44">
        <v>1276.2635700000001</v>
      </c>
      <c r="Q9" s="32"/>
      <c r="R9" s="32"/>
      <c r="S9" s="32"/>
      <c r="T9" s="32"/>
    </row>
    <row r="10" spans="1:20" ht="153.75" x14ac:dyDescent="0.25">
      <c r="A10" s="21" t="s">
        <v>37</v>
      </c>
      <c r="B10" s="24">
        <v>132137.35952999999</v>
      </c>
      <c r="C10" s="24">
        <v>79879.763479999994</v>
      </c>
      <c r="D10" s="24"/>
      <c r="E10" s="24">
        <v>968.71734000000004</v>
      </c>
      <c r="F10" s="24"/>
      <c r="G10" s="24"/>
      <c r="H10" s="24"/>
      <c r="I10" s="24"/>
      <c r="J10" s="24"/>
      <c r="K10" s="24"/>
      <c r="L10" s="24"/>
      <c r="M10" s="24"/>
      <c r="N10" s="24">
        <v>9854.9171999999999</v>
      </c>
      <c r="O10" s="24"/>
      <c r="P10" s="44">
        <v>222840.75755000001</v>
      </c>
      <c r="Q10" s="32"/>
      <c r="R10" s="32"/>
      <c r="S10" s="32"/>
      <c r="T10" s="32"/>
    </row>
    <row r="11" spans="1:20" ht="90" x14ac:dyDescent="0.25">
      <c r="A11" s="21" t="s">
        <v>38</v>
      </c>
      <c r="B11" s="24">
        <v>4000.0000399999999</v>
      </c>
      <c r="C11" s="24"/>
      <c r="D11" s="24"/>
      <c r="E11" s="24"/>
      <c r="F11" s="24"/>
      <c r="G11" s="24"/>
      <c r="H11" s="24"/>
      <c r="I11" s="24"/>
      <c r="J11" s="24">
        <v>433.91399000000001</v>
      </c>
      <c r="K11" s="24"/>
      <c r="L11" s="24"/>
      <c r="M11" s="24"/>
      <c r="N11" s="24"/>
      <c r="O11" s="24"/>
      <c r="P11" s="44">
        <v>4433.9140299999999</v>
      </c>
      <c r="Q11" s="32"/>
      <c r="R11" s="32"/>
      <c r="S11" s="32"/>
      <c r="T11" s="32"/>
    </row>
    <row r="12" spans="1:20" ht="113.25" customHeight="1" x14ac:dyDescent="0.25">
      <c r="A12" s="21" t="s">
        <v>39</v>
      </c>
      <c r="B12" s="24"/>
      <c r="C12" s="24">
        <v>6.9832999999999998</v>
      </c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44">
        <v>6.9832999999999998</v>
      </c>
      <c r="Q12" s="32"/>
      <c r="R12" s="32"/>
      <c r="S12" s="32"/>
      <c r="T12" s="32"/>
    </row>
    <row r="13" spans="1:20" ht="108.75" customHeight="1" x14ac:dyDescent="0.25">
      <c r="A13" s="21" t="s">
        <v>40</v>
      </c>
      <c r="B13" s="24">
        <v>10000</v>
      </c>
      <c r="C13" s="24"/>
      <c r="D13" s="24"/>
      <c r="E13" s="24"/>
      <c r="F13" s="24"/>
      <c r="G13" s="24"/>
      <c r="H13" s="24">
        <v>-1.9475899999999999</v>
      </c>
      <c r="I13" s="24"/>
      <c r="J13" s="24">
        <v>-454.78617000000003</v>
      </c>
      <c r="K13" s="24"/>
      <c r="L13" s="24"/>
      <c r="M13" s="24"/>
      <c r="N13" s="24"/>
      <c r="O13" s="24"/>
      <c r="P13" s="44">
        <v>9543.2662400000008</v>
      </c>
      <c r="Q13" s="32"/>
      <c r="R13" s="32"/>
      <c r="S13" s="32"/>
      <c r="T13" s="32"/>
    </row>
    <row r="14" spans="1:20" ht="115.5" x14ac:dyDescent="0.25">
      <c r="A14" s="21" t="s">
        <v>41</v>
      </c>
      <c r="B14" s="24">
        <v>141176.46030000001</v>
      </c>
      <c r="C14" s="24">
        <v>45068.183620000003</v>
      </c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>
        <v>2726.9839900000002</v>
      </c>
      <c r="O14" s="24"/>
      <c r="P14" s="44">
        <v>188971.62791000001</v>
      </c>
      <c r="Q14" s="32"/>
      <c r="R14" s="32"/>
      <c r="S14" s="32"/>
      <c r="T14" s="32"/>
    </row>
    <row r="15" spans="1:20" ht="64.5" x14ac:dyDescent="0.25">
      <c r="A15" s="21" t="s">
        <v>42</v>
      </c>
      <c r="B15" s="24">
        <v>-14863.614100000001</v>
      </c>
      <c r="C15" s="24"/>
      <c r="D15" s="24">
        <v>-4583.1194400000004</v>
      </c>
      <c r="E15" s="24">
        <v>-479.58618999999999</v>
      </c>
      <c r="F15" s="24"/>
      <c r="G15" s="24">
        <v>-545</v>
      </c>
      <c r="H15" s="24">
        <v>-13.528</v>
      </c>
      <c r="I15" s="24"/>
      <c r="J15" s="24"/>
      <c r="K15" s="24"/>
      <c r="L15" s="24"/>
      <c r="M15" s="24"/>
      <c r="N15" s="24"/>
      <c r="O15" s="24"/>
      <c r="P15" s="44">
        <v>-20484.847730000001</v>
      </c>
      <c r="Q15" s="32"/>
      <c r="R15" s="32"/>
      <c r="S15" s="32"/>
      <c r="T15" s="32"/>
    </row>
    <row r="16" spans="1:20" ht="90" x14ac:dyDescent="0.25">
      <c r="A16" s="21" t="s">
        <v>43</v>
      </c>
      <c r="B16" s="24"/>
      <c r="C16" s="24">
        <v>1033.3846900000001</v>
      </c>
      <c r="D16" s="24"/>
      <c r="E16" s="24"/>
      <c r="F16" s="24"/>
      <c r="G16" s="24"/>
      <c r="H16" s="24"/>
      <c r="I16" s="24"/>
      <c r="J16" s="24">
        <v>-28.779869999999999</v>
      </c>
      <c r="K16" s="24"/>
      <c r="L16" s="24"/>
      <c r="M16" s="24"/>
      <c r="N16" s="24"/>
      <c r="O16" s="24"/>
      <c r="P16" s="44">
        <v>1004.60482</v>
      </c>
      <c r="Q16" s="32"/>
      <c r="R16" s="32"/>
      <c r="S16" s="32"/>
      <c r="T16" s="32"/>
    </row>
    <row r="17" spans="1:20" ht="77.25" x14ac:dyDescent="0.25">
      <c r="A17" s="21" t="s">
        <v>44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>
        <v>1.0000000000000001E-5</v>
      </c>
      <c r="N17" s="24"/>
      <c r="O17" s="24"/>
      <c r="P17" s="44">
        <v>1.0000000000000001E-5</v>
      </c>
      <c r="Q17" s="32"/>
      <c r="R17" s="32"/>
      <c r="S17" s="32"/>
      <c r="T17" s="32"/>
    </row>
    <row r="18" spans="1:20" ht="77.25" x14ac:dyDescent="0.25">
      <c r="A18" s="21" t="s">
        <v>45</v>
      </c>
      <c r="B18" s="24">
        <v>-441.35345999999998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44">
        <v>-441.35345999999998</v>
      </c>
      <c r="Q18" s="32"/>
      <c r="R18" s="32"/>
      <c r="S18" s="32"/>
      <c r="T18" s="32"/>
    </row>
    <row r="19" spans="1:20" ht="82.5" customHeight="1" x14ac:dyDescent="0.25">
      <c r="A19" s="21" t="s">
        <v>46</v>
      </c>
      <c r="B19" s="24">
        <v>54573.410170000003</v>
      </c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44">
        <v>54573.410170000003</v>
      </c>
      <c r="Q19" s="32"/>
      <c r="R19" s="32"/>
      <c r="S19" s="32"/>
      <c r="T19" s="32"/>
    </row>
    <row r="20" spans="1:20" ht="51.75" x14ac:dyDescent="0.25">
      <c r="A20" s="21" t="s">
        <v>47</v>
      </c>
      <c r="B20" s="24"/>
      <c r="C20" s="24"/>
      <c r="D20" s="24"/>
      <c r="E20" s="24"/>
      <c r="F20" s="24"/>
      <c r="G20" s="24"/>
      <c r="H20" s="24"/>
      <c r="I20" s="24"/>
      <c r="J20" s="24"/>
      <c r="K20" s="24">
        <v>1788.7257999999999</v>
      </c>
      <c r="L20" s="24"/>
      <c r="M20" s="24"/>
      <c r="N20" s="24"/>
      <c r="O20" s="24"/>
      <c r="P20" s="44">
        <v>1788.7257999999999</v>
      </c>
      <c r="Q20" s="32"/>
      <c r="R20" s="32"/>
      <c r="S20" s="32"/>
      <c r="T20" s="32"/>
    </row>
    <row r="21" spans="1:20" ht="39" x14ac:dyDescent="0.25">
      <c r="A21" s="21" t="s">
        <v>48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>
        <v>-30.663350000000001</v>
      </c>
      <c r="N21" s="24"/>
      <c r="O21" s="24"/>
      <c r="P21" s="44">
        <v>-30.663350000000001</v>
      </c>
      <c r="Q21" s="32"/>
      <c r="R21" s="32"/>
      <c r="S21" s="32"/>
      <c r="T21" s="32"/>
    </row>
    <row r="22" spans="1:20" ht="39" x14ac:dyDescent="0.25">
      <c r="A22" s="21" t="s">
        <v>49</v>
      </c>
      <c r="B22" s="24"/>
      <c r="C22" s="24"/>
      <c r="D22" s="24"/>
      <c r="E22" s="24"/>
      <c r="F22" s="24"/>
      <c r="G22" s="24"/>
      <c r="H22" s="24">
        <v>-0.79198999999999997</v>
      </c>
      <c r="I22" s="24"/>
      <c r="J22" s="24"/>
      <c r="K22" s="24"/>
      <c r="L22" s="24">
        <v>5.0000000000000002E-5</v>
      </c>
      <c r="M22" s="24"/>
      <c r="N22" s="24">
        <v>1.4999999999999999E-4</v>
      </c>
      <c r="O22" s="24"/>
      <c r="P22" s="44">
        <v>-0.79178999999999999</v>
      </c>
      <c r="Q22" s="32"/>
      <c r="R22" s="32"/>
      <c r="S22" s="32"/>
      <c r="T22" s="32"/>
    </row>
    <row r="23" spans="1:20" ht="77.25" x14ac:dyDescent="0.25">
      <c r="A23" s="21" t="s">
        <v>50</v>
      </c>
      <c r="B23" s="24"/>
      <c r="C23" s="24"/>
      <c r="D23" s="24"/>
      <c r="E23" s="24"/>
      <c r="F23" s="24"/>
      <c r="G23" s="24"/>
      <c r="H23" s="24"/>
      <c r="I23" s="24"/>
      <c r="J23" s="24">
        <v>23.666460000000001</v>
      </c>
      <c r="K23" s="24"/>
      <c r="L23" s="24"/>
      <c r="M23" s="24"/>
      <c r="N23" s="24"/>
      <c r="O23" s="24"/>
      <c r="P23" s="44">
        <v>23.666460000000001</v>
      </c>
      <c r="Q23" s="32"/>
      <c r="R23" s="32"/>
      <c r="S23" s="32"/>
      <c r="T23" s="32"/>
    </row>
    <row r="24" spans="1:20" ht="39" x14ac:dyDescent="0.25">
      <c r="A24" s="21" t="s">
        <v>51</v>
      </c>
      <c r="B24" s="24"/>
      <c r="C24" s="24"/>
      <c r="D24" s="24"/>
      <c r="E24" s="24"/>
      <c r="F24" s="24"/>
      <c r="G24" s="24"/>
      <c r="H24" s="24"/>
      <c r="I24" s="24"/>
      <c r="J24" s="24"/>
      <c r="K24" s="24">
        <v>4300</v>
      </c>
      <c r="L24" s="24"/>
      <c r="M24" s="24"/>
      <c r="N24" s="24"/>
      <c r="O24" s="24"/>
      <c r="P24" s="44">
        <v>4300</v>
      </c>
      <c r="Q24" s="32"/>
      <c r="R24" s="32"/>
      <c r="S24" s="32"/>
      <c r="T24" s="32"/>
    </row>
    <row r="25" spans="1:20" ht="39" x14ac:dyDescent="0.25">
      <c r="A25" s="21" t="s">
        <v>52</v>
      </c>
      <c r="B25" s="24">
        <v>271.96298999999999</v>
      </c>
      <c r="C25" s="24"/>
      <c r="D25" s="24"/>
      <c r="E25" s="24"/>
      <c r="F25" s="24"/>
      <c r="G25" s="24">
        <v>60.436219999999999</v>
      </c>
      <c r="H25" s="24"/>
      <c r="I25" s="24"/>
      <c r="J25" s="24">
        <v>30.218109999999999</v>
      </c>
      <c r="K25" s="24">
        <v>171.72913</v>
      </c>
      <c r="L25" s="24"/>
      <c r="M25" s="24"/>
      <c r="N25" s="24"/>
      <c r="O25" s="24"/>
      <c r="P25" s="44">
        <v>534.34645</v>
      </c>
      <c r="Q25" s="32"/>
      <c r="R25" s="32"/>
      <c r="S25" s="32"/>
      <c r="T25" s="32"/>
    </row>
    <row r="26" spans="1:20" ht="64.5" x14ac:dyDescent="0.25">
      <c r="A26" s="21" t="s">
        <v>53</v>
      </c>
      <c r="B26" s="24"/>
      <c r="C26" s="24"/>
      <c r="D26" s="24"/>
      <c r="E26" s="24"/>
      <c r="F26" s="24">
        <v>-72.902810000000002</v>
      </c>
      <c r="G26" s="24"/>
      <c r="H26" s="24"/>
      <c r="I26" s="24"/>
      <c r="J26" s="24"/>
      <c r="K26" s="24"/>
      <c r="L26" s="24"/>
      <c r="M26" s="24">
        <v>-69.215940000000003</v>
      </c>
      <c r="N26" s="24"/>
      <c r="O26" s="24"/>
      <c r="P26" s="44">
        <v>-142.11875000000001</v>
      </c>
      <c r="Q26" s="32"/>
      <c r="R26" s="32"/>
      <c r="S26" s="32"/>
      <c r="T26" s="32"/>
    </row>
    <row r="27" spans="1:20" ht="26.25" x14ac:dyDescent="0.25">
      <c r="A27" s="21" t="s">
        <v>54</v>
      </c>
      <c r="B27" s="24"/>
      <c r="C27" s="24">
        <v>-62.357100000000003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>
        <v>-152.07429999999999</v>
      </c>
      <c r="P27" s="44">
        <v>-214.4314</v>
      </c>
      <c r="Q27" s="32"/>
      <c r="R27" s="32"/>
      <c r="S27" s="32"/>
      <c r="T27" s="32"/>
    </row>
    <row r="28" spans="1:20" ht="116.25" customHeight="1" x14ac:dyDescent="0.25">
      <c r="A28" s="21" t="s">
        <v>55</v>
      </c>
      <c r="B28" s="24">
        <v>25490.504379999998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44">
        <v>25490.504379999998</v>
      </c>
      <c r="Q28" s="32"/>
      <c r="R28" s="32"/>
      <c r="S28" s="32"/>
      <c r="T28" s="32"/>
    </row>
    <row r="29" spans="1:20" ht="90" x14ac:dyDescent="0.25">
      <c r="A29" s="21" t="s">
        <v>56</v>
      </c>
      <c r="B29" s="24">
        <v>25990.47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44">
        <v>25990.47</v>
      </c>
      <c r="Q29" s="32"/>
      <c r="R29" s="32"/>
      <c r="S29" s="32"/>
      <c r="T29" s="32"/>
    </row>
    <row r="30" spans="1:20" ht="39" x14ac:dyDescent="0.25">
      <c r="A30" s="21" t="s">
        <v>57</v>
      </c>
      <c r="B30" s="24">
        <v>447.87545</v>
      </c>
      <c r="C30" s="24"/>
      <c r="D30" s="24"/>
      <c r="E30" s="24"/>
      <c r="F30" s="24"/>
      <c r="G30" s="24"/>
      <c r="H30" s="24">
        <v>250</v>
      </c>
      <c r="I30" s="24"/>
      <c r="J30" s="24">
        <v>292.63191999999998</v>
      </c>
      <c r="K30" s="24"/>
      <c r="L30" s="24"/>
      <c r="M30" s="24"/>
      <c r="N30" s="24"/>
      <c r="O30" s="24"/>
      <c r="P30" s="44">
        <v>990.50737000000004</v>
      </c>
      <c r="Q30" s="32"/>
      <c r="R30" s="32"/>
      <c r="S30" s="32"/>
      <c r="T30" s="32"/>
    </row>
    <row r="31" spans="1:20" ht="26.25" x14ac:dyDescent="0.25">
      <c r="A31" s="21" t="s">
        <v>58</v>
      </c>
      <c r="B31" s="24">
        <v>-798.25459999999998</v>
      </c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44">
        <v>-798.25459999999998</v>
      </c>
      <c r="Q31" s="32"/>
      <c r="R31" s="32"/>
      <c r="S31" s="32"/>
      <c r="T31" s="32"/>
    </row>
    <row r="32" spans="1:20" x14ac:dyDescent="0.25">
      <c r="A32" s="22" t="s">
        <v>59</v>
      </c>
      <c r="B32" s="25">
        <v>397135.80024999997</v>
      </c>
      <c r="C32" s="25">
        <v>129454.22525</v>
      </c>
      <c r="D32" s="25">
        <v>30460.63625</v>
      </c>
      <c r="E32" s="25">
        <v>3526.1780699999999</v>
      </c>
      <c r="F32" s="25">
        <v>2048.5580500000001</v>
      </c>
      <c r="G32" s="25">
        <v>21417.72177</v>
      </c>
      <c r="H32" s="25">
        <v>20129.73674</v>
      </c>
      <c r="I32" s="25">
        <v>13851.59071</v>
      </c>
      <c r="J32" s="25">
        <v>2830.1040499999999</v>
      </c>
      <c r="K32" s="25">
        <v>6725.4800100000002</v>
      </c>
      <c r="L32" s="25">
        <v>48496.934889999997</v>
      </c>
      <c r="M32" s="25">
        <v>2756.1926100000001</v>
      </c>
      <c r="N32" s="25">
        <v>26042.414990000001</v>
      </c>
      <c r="O32" s="25">
        <v>5217.1857</v>
      </c>
      <c r="P32" s="44">
        <v>710092.75933999999</v>
      </c>
      <c r="Q32" s="40"/>
      <c r="R32" s="40"/>
      <c r="S32" s="40"/>
      <c r="T32" s="40"/>
    </row>
    <row r="33" spans="1:16" x14ac:dyDescent="0.25"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</row>
    <row r="34" spans="1:16" x14ac:dyDescent="0.25">
      <c r="A34" s="36" t="s">
        <v>30</v>
      </c>
      <c r="B34" s="45">
        <f>P32+Учреждения!B96</f>
        <v>3536828.09124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</row>
    <row r="35" spans="1:16" ht="32.25" customHeight="1" x14ac:dyDescent="0.25">
      <c r="A35" s="36" t="str">
        <f>CONCATENATE("Остатки бюджетных средств на ",C2,"г.")</f>
        <v>Остатки бюджетных средств на 25.12.2021г.</v>
      </c>
      <c r="B35" s="45">
        <v>1353957.9</v>
      </c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</row>
  </sheetData>
  <pageMargins left="0.23622047244094491" right="0.23622047244094491" top="0.74803149606299213" bottom="0.74803149606299213" header="0.31496062992125984" footer="0.31496062992125984"/>
  <pageSetup paperSize="9" scale="6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2021-12-28T02:53:29Z</dcterms:modified>
</cp:coreProperties>
</file>