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6888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Учреждения!$30:$31</definedName>
    <definedName name="_xlnm.Print_Area" localSheetId="1">'Муниципальные районы'!$A$1:$P$32</definedName>
    <definedName name="_xlnm.Print_Area" localSheetId="0">Учреждения!$A$1:$E$66</definedName>
  </definedNames>
  <calcPr calcId="162913"/>
</workbook>
</file>

<file path=xl/calcChain.xml><?xml version="1.0" encoding="utf-8"?>
<calcChain xmlns="http://schemas.openxmlformats.org/spreadsheetml/2006/main">
  <c r="E8" i="1" l="1"/>
  <c r="E28" i="1"/>
  <c r="B30" i="2" l="1"/>
  <c r="E10" i="1" l="1"/>
  <c r="A2" i="2" l="1"/>
  <c r="B2" i="2" s="1"/>
  <c r="C2" i="2" s="1"/>
  <c r="A3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<sst xmlns="http://schemas.openxmlformats.org/spreadsheetml/2006/main" count="112" uniqueCount="111">
  <si>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</si>
  <si>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</si>
  <si>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</si>
  <si>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</si>
  <si>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</si>
  <si>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</si>
  <si>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</si>
  <si>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</si>
  <si>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</si>
  <si>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</si>
  <si>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</si>
  <si>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</si>
  <si>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</si>
  <si>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</si>
  <si>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</si>
  <si>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</si>
  <si>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</si>
  <si>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</si>
  <si>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</si>
  <si>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</si>
  <si>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</si>
  <si>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</si>
  <si>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</si>
  <si>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</si>
  <si>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</si>
  <si>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</si>
  <si>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</si>
  <si>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</si>
  <si>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</si>
  <si>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</si>
  <si>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</si>
  <si>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</si>
  <si>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</si>
  <si>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</si>
  <si>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</si>
  <si>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</si>
  <si>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</si>
  <si>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</si>
  <si>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</si>
  <si>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</si>
  <si>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</si>
  <si>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</si>
  <si>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</si>
  <si>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</si>
  <si>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</si>
  <si>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</si>
  <si>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</si>
  <si>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</si>
  <si>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</si>
  <si>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</si>
  <si>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</si>
  <si>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</si>
  <si>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</si>
  <si>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</si>
  <si>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</si>
  <si>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</si>
  <si>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04.02.2022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</si>
  <si>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</si>
  <si>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</si>
  <si>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</si>
  <si>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</si>
  <si>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</si>
  <si>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</si>
  <si>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</si>
  <si>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</si>
  <si>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</si>
  <si>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</si>
  <si>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</si>
  <si>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</si>
  <si>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</si>
  <si>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</si>
  <si>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</si>
  <si>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</si>
  <si>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</si>
  <si>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</si>
  <si>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</si>
  <si>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</si>
  <si>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</si>
  <si>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</si>
  <si>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</si>
  <si>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</si>
  <si>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</si>
  <si>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</si>
  <si>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</si>
  <si>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</si>
  <si>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</si>
  <si>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</si>
  <si>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</si>
  <si>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</si>
  <si>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</si>
  <si>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</si>
  <si>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</si>
  <si>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31.01.2022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</si>
  <si>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</si>
  <si>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</si>
  <si>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</si>
  <si>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</si>
  <si>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</si>
  <si>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</si>
  <si>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поддержку творческой деятельности и техническое оснащение детских и кукольных театров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</si>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</sst>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1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6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BreakPreview" topLeftCell="A19" zoomScaleNormal="100" zoomScaleSheetLayoutView="100" workbookViewId="0">
      <selection activeCell="F28" sqref="F28"/>
    </sheetView>
  </sheetViews>
  <sheetFormatPr defaultColWidth="8.6640625" defaultRowHeight="13.8" x14ac:dyDescent="0.25"/>
  <cols>
    <col min="1" max="1" width="69.33203125" style="31" customWidth="1"/>
    <col min="2" max="2" width="13.886718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6640625" style="31"/>
    <col min="9" max="9" width="10.109375" style="31" bestFit="1" customWidth="1"/>
    <col min="10" max="16384" width="8.6640625" style="31"/>
  </cols>
  <sheetData>
    <row r="1" spans="1:9" ht="15.6" x14ac:dyDescent="0.3">
      <c r="A1" s="48" t="s">
        <v>0</v>
      </c>
      <c r="B1" s="48"/>
      <c r="C1" s="48"/>
      <c r="D1" s="48"/>
      <c r="E1" s="48"/>
      <c r="F1" s="37" t="s">
        <v>92</v>
      </c>
      <c r="G1" s="38" t="str">
        <f>TEXT(F1,"[$-FC19]ДД ММММ")</f>
        <v>31 января</v>
      </c>
      <c r="H1" s="38" t="str">
        <f>TEXT(F1,"[$-FC19]ДД.ММ.ГГГ \г")</f>
        <v>31.01.2022 г</v>
      </c>
    </row>
    <row r="2" spans="1:9" ht="15.6" x14ac:dyDescent="0.3">
      <c r="A2" s="48" t="str">
        <f>CONCATENATE("с ",G1," по ",G2,"ода")</f>
        <v>с 31 января по 04 февраля 2022 года</v>
      </c>
      <c r="B2" s="48"/>
      <c r="C2" s="48"/>
      <c r="D2" s="48"/>
      <c r="E2" s="48"/>
      <c r="F2" s="37" t="s">
        <v>56</v>
      </c>
      <c r="G2" s="38" t="str">
        <f>TEXT(F2,"[$-FC19]ДД ММММ ГГГ \г")</f>
        <v>04 февраля 2022 г</v>
      </c>
      <c r="H2" s="38" t="str">
        <f>TEXT(F2,"[$-FC19]ДД.ММ.ГГГ \г")</f>
        <v>04.02.2022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9" t="str">
        <f>CONCATENATE("Остатки средств на ",H1,".")</f>
        <v>Остатки средств на 31.01.2022 г.</v>
      </c>
      <c r="B5" s="50"/>
      <c r="C5" s="50"/>
      <c r="D5" s="51"/>
      <c r="E5" s="8">
        <v>6817495.4000000004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61" t="s">
        <v>2</v>
      </c>
      <c r="B7" s="62"/>
      <c r="C7" s="62"/>
      <c r="D7" s="62"/>
      <c r="E7" s="13"/>
    </row>
    <row r="8" spans="1:9" x14ac:dyDescent="0.25">
      <c r="A8" s="56" t="s">
        <v>3</v>
      </c>
      <c r="B8" s="62"/>
      <c r="C8" s="62"/>
      <c r="D8" s="62"/>
      <c r="E8" s="9">
        <f>E28-E10-E9</f>
        <v>427414.47684999928</v>
      </c>
    </row>
    <row r="9" spans="1:9" ht="63" customHeight="1" x14ac:dyDescent="0.25">
      <c r="A9" s="52" t="s">
        <v>110</v>
      </c>
      <c r="B9" s="53"/>
      <c r="C9" s="53"/>
      <c r="D9" s="54"/>
      <c r="E9" s="14">
        <v>3136548.9</v>
      </c>
    </row>
    <row r="10" spans="1:9" x14ac:dyDescent="0.25">
      <c r="A10" s="63" t="s">
        <v>4</v>
      </c>
      <c r="B10" s="62"/>
      <c r="C10" s="62"/>
      <c r="D10" s="62"/>
      <c r="E10" s="14">
        <f>SUM(E11:E27)</f>
        <v>64588.4</v>
      </c>
    </row>
    <row r="11" spans="1:9" ht="36.75" customHeight="1" x14ac:dyDescent="0.25">
      <c r="A11" s="47" t="s">
        <v>93</v>
      </c>
      <c r="B11" s="47"/>
      <c r="C11" s="47"/>
      <c r="D11" s="47"/>
      <c r="E11" s="46">
        <v>37209</v>
      </c>
    </row>
    <row r="12" spans="1:9" ht="57" customHeight="1" x14ac:dyDescent="0.25">
      <c r="A12" s="47" t="s">
        <v>94</v>
      </c>
      <c r="B12" s="47"/>
      <c r="C12" s="47"/>
      <c r="D12" s="47"/>
      <c r="E12" s="46">
        <v>1394.2</v>
      </c>
    </row>
    <row r="13" spans="1:9" ht="31.5" customHeight="1" x14ac:dyDescent="0.25">
      <c r="A13" s="47" t="s">
        <v>95</v>
      </c>
      <c r="B13" s="47"/>
      <c r="C13" s="47"/>
      <c r="D13" s="47"/>
      <c r="E13" s="46">
        <v>2277</v>
      </c>
    </row>
    <row r="14" spans="1:9" ht="33.75" customHeight="1" x14ac:dyDescent="0.25">
      <c r="A14" s="47" t="s">
        <v>96</v>
      </c>
      <c r="B14" s="47"/>
      <c r="C14" s="47"/>
      <c r="D14" s="47"/>
      <c r="E14" s="46">
        <v>1444.4</v>
      </c>
    </row>
    <row r="15" spans="1:9" ht="38.25" customHeight="1" x14ac:dyDescent="0.25">
      <c r="A15" s="47" t="s">
        <v>97</v>
      </c>
      <c r="B15" s="47"/>
      <c r="C15" s="47"/>
      <c r="D15" s="47"/>
      <c r="E15" s="46">
        <v>1963.4</v>
      </c>
    </row>
    <row r="16" spans="1:9" ht="33.75" customHeight="1" x14ac:dyDescent="0.25">
      <c r="A16" s="47" t="s">
        <v>98</v>
      </c>
      <c r="B16" s="47"/>
      <c r="C16" s="47"/>
      <c r="D16" s="47"/>
      <c r="E16" s="46">
        <v>244.8</v>
      </c>
    </row>
    <row r="17" spans="1:6" ht="20.25" customHeight="1" x14ac:dyDescent="0.25">
      <c r="A17" s="47" t="s">
        <v>99</v>
      </c>
      <c r="B17" s="47"/>
      <c r="C17" s="47"/>
      <c r="D17" s="47"/>
      <c r="E17" s="46">
        <v>529</v>
      </c>
    </row>
    <row r="18" spans="1:6" ht="33" customHeight="1" x14ac:dyDescent="0.25">
      <c r="A18" s="47" t="s">
        <v>100</v>
      </c>
      <c r="B18" s="47"/>
      <c r="C18" s="47"/>
      <c r="D18" s="47"/>
      <c r="E18" s="46">
        <v>875.4</v>
      </c>
    </row>
    <row r="19" spans="1:6" ht="30.75" customHeight="1" x14ac:dyDescent="0.25">
      <c r="A19" s="47" t="s">
        <v>101</v>
      </c>
      <c r="B19" s="47"/>
      <c r="C19" s="47"/>
      <c r="D19" s="47"/>
      <c r="E19" s="46">
        <v>5384.2</v>
      </c>
    </row>
    <row r="20" spans="1:6" ht="33" customHeight="1" x14ac:dyDescent="0.25">
      <c r="A20" s="47" t="s">
        <v>102</v>
      </c>
      <c r="B20" s="47"/>
      <c r="C20" s="47"/>
      <c r="D20" s="47"/>
      <c r="E20" s="46">
        <v>15.1</v>
      </c>
    </row>
    <row r="21" spans="1:6" ht="44.25" customHeight="1" x14ac:dyDescent="0.25">
      <c r="A21" s="47" t="s">
        <v>103</v>
      </c>
      <c r="B21" s="47"/>
      <c r="C21" s="47"/>
      <c r="D21" s="47"/>
      <c r="E21" s="46">
        <v>2915.1</v>
      </c>
    </row>
    <row r="22" spans="1:6" ht="21.75" customHeight="1" x14ac:dyDescent="0.25">
      <c r="A22" s="47" t="s">
        <v>104</v>
      </c>
      <c r="B22" s="47"/>
      <c r="C22" s="47"/>
      <c r="D22" s="47"/>
      <c r="E22" s="46">
        <v>3780</v>
      </c>
    </row>
    <row r="23" spans="1:6" ht="24.75" customHeight="1" x14ac:dyDescent="0.25">
      <c r="A23" s="47" t="s">
        <v>105</v>
      </c>
      <c r="B23" s="47"/>
      <c r="C23" s="47"/>
      <c r="D23" s="47"/>
      <c r="E23" s="46">
        <v>4691.8</v>
      </c>
    </row>
    <row r="24" spans="1:6" ht="37.5" customHeight="1" x14ac:dyDescent="0.25">
      <c r="A24" s="47" t="s">
        <v>106</v>
      </c>
      <c r="B24" s="47"/>
      <c r="C24" s="47"/>
      <c r="D24" s="47"/>
      <c r="E24" s="46">
        <v>587.70000000000005</v>
      </c>
    </row>
    <row r="25" spans="1:6" ht="37.5" customHeight="1" x14ac:dyDescent="0.25">
      <c r="A25" s="47" t="s">
        <v>107</v>
      </c>
      <c r="B25" s="47"/>
      <c r="C25" s="47"/>
      <c r="D25" s="47"/>
      <c r="E25" s="46">
        <v>371.5</v>
      </c>
    </row>
    <row r="26" spans="1:6" ht="39.75" customHeight="1" x14ac:dyDescent="0.25">
      <c r="A26" s="47" t="s">
        <v>108</v>
      </c>
      <c r="B26" s="47"/>
      <c r="C26" s="47"/>
      <c r="D26" s="47"/>
      <c r="E26" s="46">
        <v>505.8</v>
      </c>
    </row>
    <row r="27" spans="1:6" ht="78.75" customHeight="1" x14ac:dyDescent="0.25">
      <c r="A27" s="47" t="s">
        <v>109</v>
      </c>
      <c r="B27" s="47"/>
      <c r="C27" s="47"/>
      <c r="D27" s="47"/>
      <c r="E27" s="46">
        <v>400</v>
      </c>
    </row>
    <row r="28" spans="1:6" x14ac:dyDescent="0.25">
      <c r="A28" s="55" t="s">
        <v>5</v>
      </c>
      <c r="B28" s="56"/>
      <c r="C28" s="56"/>
      <c r="D28" s="56"/>
      <c r="E28" s="13">
        <f>'Муниципальные районы'!B31-Учреждения!E5+'Муниципальные районы'!B30+E9</f>
        <v>3628551.7768499991</v>
      </c>
    </row>
    <row r="29" spans="1:6" x14ac:dyDescent="0.25">
      <c r="A29" s="15"/>
      <c r="B29" s="16"/>
      <c r="C29" s="16"/>
      <c r="D29" s="6"/>
      <c r="E29" s="17"/>
    </row>
    <row r="30" spans="1:6" x14ac:dyDescent="0.25">
      <c r="A30" s="57" t="s">
        <v>14</v>
      </c>
      <c r="B30" s="59" t="s">
        <v>6</v>
      </c>
      <c r="C30" s="60" t="s">
        <v>7</v>
      </c>
      <c r="D30" s="60"/>
      <c r="E30" s="60"/>
    </row>
    <row r="31" spans="1:6" ht="82.8" x14ac:dyDescent="0.25">
      <c r="A31" s="58"/>
      <c r="B31" s="59"/>
      <c r="C31" s="18" t="s">
        <v>8</v>
      </c>
      <c r="D31" s="18" t="s">
        <v>9</v>
      </c>
      <c r="E31" s="18" t="s">
        <v>10</v>
      </c>
    </row>
    <row r="32" spans="1:6" x14ac:dyDescent="0.25">
      <c r="A32" s="19" t="s">
        <v>57</v>
      </c>
      <c r="B32" s="42">
        <v>2994.8339299999998</v>
      </c>
      <c r="C32" s="42">
        <v>2830.4636</v>
      </c>
      <c r="D32" s="42">
        <v>28.992000000000001</v>
      </c>
      <c r="E32" s="42"/>
      <c r="F32" s="41"/>
    </row>
    <row r="33" spans="1:6" x14ac:dyDescent="0.25">
      <c r="A33" s="19" t="s">
        <v>58</v>
      </c>
      <c r="B33" s="42">
        <v>7910</v>
      </c>
      <c r="C33" s="42">
        <v>5700</v>
      </c>
      <c r="D33" s="42">
        <v>1700</v>
      </c>
      <c r="E33" s="42"/>
      <c r="F33" s="41"/>
    </row>
    <row r="34" spans="1:6" x14ac:dyDescent="0.25">
      <c r="A34" s="19" t="s">
        <v>59</v>
      </c>
      <c r="B34" s="42">
        <v>3500</v>
      </c>
      <c r="C34" s="42">
        <v>2000</v>
      </c>
      <c r="D34" s="42"/>
      <c r="E34" s="42"/>
      <c r="F34" s="41"/>
    </row>
    <row r="35" spans="1:6" x14ac:dyDescent="0.25">
      <c r="A35" s="19" t="s">
        <v>60</v>
      </c>
      <c r="B35" s="42">
        <v>21559.704809999999</v>
      </c>
      <c r="C35" s="42">
        <v>5609.40139</v>
      </c>
      <c r="D35" s="42">
        <v>901.62121999999999</v>
      </c>
      <c r="E35" s="42">
        <v>90.3322</v>
      </c>
      <c r="F35" s="41"/>
    </row>
    <row r="36" spans="1:6" ht="27.6" x14ac:dyDescent="0.25">
      <c r="A36" s="19" t="s">
        <v>61</v>
      </c>
      <c r="B36" s="42">
        <v>4281.8712999999998</v>
      </c>
      <c r="C36" s="42">
        <v>3223.61355</v>
      </c>
      <c r="D36" s="42">
        <v>767.22790999999995</v>
      </c>
      <c r="E36" s="42"/>
      <c r="F36" s="41"/>
    </row>
    <row r="37" spans="1:6" x14ac:dyDescent="0.25">
      <c r="A37" s="19" t="s">
        <v>62</v>
      </c>
      <c r="B37" s="42">
        <v>8637.8644800000002</v>
      </c>
      <c r="C37" s="42">
        <v>2215.3420799999999</v>
      </c>
      <c r="D37" s="42">
        <v>606.80142000000001</v>
      </c>
      <c r="E37" s="42"/>
      <c r="F37" s="41"/>
    </row>
    <row r="38" spans="1:6" x14ac:dyDescent="0.25">
      <c r="A38" s="19" t="s">
        <v>63</v>
      </c>
      <c r="B38" s="42">
        <v>794.95456999999999</v>
      </c>
      <c r="C38" s="42"/>
      <c r="D38" s="42">
        <v>770</v>
      </c>
      <c r="E38" s="42"/>
      <c r="F38" s="41"/>
    </row>
    <row r="39" spans="1:6" ht="27.6" x14ac:dyDescent="0.25">
      <c r="A39" s="19" t="s">
        <v>64</v>
      </c>
      <c r="B39" s="42">
        <v>8461.4734100000005</v>
      </c>
      <c r="C39" s="42">
        <v>5200</v>
      </c>
      <c r="D39" s="42">
        <v>2040</v>
      </c>
      <c r="E39" s="42">
        <v>149.33463</v>
      </c>
      <c r="F39" s="41"/>
    </row>
    <row r="40" spans="1:6" x14ac:dyDescent="0.25">
      <c r="A40" s="19" t="s">
        <v>65</v>
      </c>
      <c r="B40" s="42">
        <v>8212.9815899999994</v>
      </c>
      <c r="C40" s="42">
        <v>4801.30537</v>
      </c>
      <c r="D40" s="42">
        <v>2774.68622</v>
      </c>
      <c r="E40" s="42"/>
      <c r="F40" s="41"/>
    </row>
    <row r="41" spans="1:6" x14ac:dyDescent="0.25">
      <c r="A41" s="19" t="s">
        <v>66</v>
      </c>
      <c r="B41" s="42">
        <v>14848.223669999999</v>
      </c>
      <c r="C41" s="42">
        <v>5012.2345299999997</v>
      </c>
      <c r="D41" s="42">
        <v>-14.01924</v>
      </c>
      <c r="E41" s="42">
        <v>2000</v>
      </c>
      <c r="F41" s="41"/>
    </row>
    <row r="42" spans="1:6" x14ac:dyDescent="0.25">
      <c r="A42" s="19" t="s">
        <v>67</v>
      </c>
      <c r="B42" s="42">
        <v>183378.99473999999</v>
      </c>
      <c r="C42" s="42">
        <v>-128.28620000000001</v>
      </c>
      <c r="D42" s="42">
        <v>17.822130000000001</v>
      </c>
      <c r="E42" s="42"/>
      <c r="F42" s="41"/>
    </row>
    <row r="43" spans="1:6" x14ac:dyDescent="0.25">
      <c r="A43" s="19" t="s">
        <v>68</v>
      </c>
      <c r="B43" s="42">
        <v>190866.24054</v>
      </c>
      <c r="C43" s="42">
        <v>11816.573270000001</v>
      </c>
      <c r="D43" s="42">
        <v>3651.2482300000001</v>
      </c>
      <c r="E43" s="42">
        <v>3824.9690000000001</v>
      </c>
      <c r="F43" s="41"/>
    </row>
    <row r="44" spans="1:6" ht="27.6" x14ac:dyDescent="0.25">
      <c r="A44" s="19" t="s">
        <v>69</v>
      </c>
      <c r="B44" s="42">
        <v>559834.06478000002</v>
      </c>
      <c r="C44" s="42">
        <v>13669.719090000001</v>
      </c>
      <c r="D44" s="42">
        <v>6370.2750900000001</v>
      </c>
      <c r="E44" s="42">
        <v>440159.37621000002</v>
      </c>
      <c r="F44" s="41"/>
    </row>
    <row r="45" spans="1:6" x14ac:dyDescent="0.25">
      <c r="A45" s="19" t="s">
        <v>70</v>
      </c>
      <c r="B45" s="42">
        <v>20814.874059999998</v>
      </c>
      <c r="C45" s="42">
        <v>1150</v>
      </c>
      <c r="D45" s="42"/>
      <c r="E45" s="42"/>
      <c r="F45" s="41"/>
    </row>
    <row r="46" spans="1:6" x14ac:dyDescent="0.25">
      <c r="A46" s="19" t="s">
        <v>71</v>
      </c>
      <c r="B46" s="42">
        <v>83491.495120000007</v>
      </c>
      <c r="C46" s="42">
        <v>40000</v>
      </c>
      <c r="D46" s="42">
        <v>34512.739800000003</v>
      </c>
      <c r="E46" s="42"/>
      <c r="F46" s="41"/>
    </row>
    <row r="47" spans="1:6" x14ac:dyDescent="0.25">
      <c r="A47" s="19" t="s">
        <v>72</v>
      </c>
      <c r="B47" s="42">
        <v>2236.7071900000001</v>
      </c>
      <c r="C47" s="42">
        <v>1755.06519</v>
      </c>
      <c r="D47" s="42">
        <v>238.58</v>
      </c>
      <c r="E47" s="42"/>
      <c r="F47" s="41"/>
    </row>
    <row r="48" spans="1:6" x14ac:dyDescent="0.25">
      <c r="A48" s="19" t="s">
        <v>73</v>
      </c>
      <c r="B48" s="42">
        <v>3059.74325</v>
      </c>
      <c r="C48" s="42">
        <v>225.48509999999999</v>
      </c>
      <c r="D48" s="42">
        <v>146.11762999999999</v>
      </c>
      <c r="E48" s="42"/>
      <c r="F48" s="41"/>
    </row>
    <row r="49" spans="1:6" x14ac:dyDescent="0.25">
      <c r="A49" s="19" t="s">
        <v>74</v>
      </c>
      <c r="B49" s="42">
        <v>25978.478650000001</v>
      </c>
      <c r="C49" s="42">
        <v>11888.744049999999</v>
      </c>
      <c r="D49" s="42">
        <v>2755.4271699999999</v>
      </c>
      <c r="E49" s="42">
        <v>9288.28161</v>
      </c>
      <c r="F49" s="41"/>
    </row>
    <row r="50" spans="1:6" x14ac:dyDescent="0.25">
      <c r="A50" s="19" t="s">
        <v>75</v>
      </c>
      <c r="B50" s="42">
        <v>15609.585999999999</v>
      </c>
      <c r="C50" s="42">
        <v>1508.3340000000001</v>
      </c>
      <c r="D50" s="42">
        <v>400</v>
      </c>
      <c r="E50" s="42"/>
      <c r="F50" s="41"/>
    </row>
    <row r="51" spans="1:6" x14ac:dyDescent="0.25">
      <c r="A51" s="19" t="s">
        <v>76</v>
      </c>
      <c r="B51" s="42">
        <v>68817.713589999999</v>
      </c>
      <c r="C51" s="42">
        <v>3807.4984899999999</v>
      </c>
      <c r="D51" s="42">
        <v>1957.4802</v>
      </c>
      <c r="E51" s="42"/>
      <c r="F51" s="41"/>
    </row>
    <row r="52" spans="1:6" x14ac:dyDescent="0.25">
      <c r="A52" s="19" t="s">
        <v>77</v>
      </c>
      <c r="B52" s="42">
        <v>722.10823000000005</v>
      </c>
      <c r="C52" s="42"/>
      <c r="D52" s="42">
        <v>-638.07177000000001</v>
      </c>
      <c r="E52" s="42"/>
      <c r="F52" s="41"/>
    </row>
    <row r="53" spans="1:6" x14ac:dyDescent="0.25">
      <c r="A53" s="19" t="s">
        <v>78</v>
      </c>
      <c r="B53" s="42">
        <v>4096.634</v>
      </c>
      <c r="C53" s="42">
        <v>2800</v>
      </c>
      <c r="D53" s="42">
        <v>861.98</v>
      </c>
      <c r="E53" s="42"/>
      <c r="F53" s="41"/>
    </row>
    <row r="54" spans="1:6" x14ac:dyDescent="0.25">
      <c r="A54" s="19" t="s">
        <v>79</v>
      </c>
      <c r="B54" s="42">
        <v>1154.5652500000001</v>
      </c>
      <c r="C54" s="42">
        <v>1395.6509799999999</v>
      </c>
      <c r="D54" s="42">
        <v>-92.361729999999994</v>
      </c>
      <c r="E54" s="42"/>
      <c r="F54" s="41"/>
    </row>
    <row r="55" spans="1:6" x14ac:dyDescent="0.25">
      <c r="A55" s="19" t="s">
        <v>80</v>
      </c>
      <c r="B55" s="42">
        <v>21.3</v>
      </c>
      <c r="C55" s="42"/>
      <c r="D55" s="42"/>
      <c r="E55" s="42"/>
      <c r="F55" s="41"/>
    </row>
    <row r="56" spans="1:6" x14ac:dyDescent="0.25">
      <c r="A56" s="19" t="s">
        <v>81</v>
      </c>
      <c r="B56" s="42">
        <v>16650.405009999999</v>
      </c>
      <c r="C56" s="42">
        <v>2400</v>
      </c>
      <c r="D56" s="42">
        <v>12.656180000000001</v>
      </c>
      <c r="E56" s="42"/>
      <c r="F56" s="41"/>
    </row>
    <row r="57" spans="1:6" ht="27.6" x14ac:dyDescent="0.25">
      <c r="A57" s="19" t="s">
        <v>82</v>
      </c>
      <c r="B57" s="42">
        <v>169.86425</v>
      </c>
      <c r="C57" s="42">
        <v>113.29973</v>
      </c>
      <c r="D57" s="42">
        <v>56.564520000000002</v>
      </c>
      <c r="E57" s="42"/>
      <c r="F57" s="41"/>
    </row>
    <row r="58" spans="1:6" x14ac:dyDescent="0.25">
      <c r="A58" s="19" t="s">
        <v>83</v>
      </c>
      <c r="B58" s="42">
        <v>60566.033510000001</v>
      </c>
      <c r="C58" s="42">
        <v>1000</v>
      </c>
      <c r="D58" s="42">
        <v>595.71851000000004</v>
      </c>
      <c r="E58" s="42"/>
      <c r="F58" s="41"/>
    </row>
    <row r="59" spans="1:6" x14ac:dyDescent="0.25">
      <c r="A59" s="19" t="s">
        <v>84</v>
      </c>
      <c r="B59" s="42">
        <v>76506.675510000001</v>
      </c>
      <c r="C59" s="42">
        <v>10000</v>
      </c>
      <c r="D59" s="42">
        <v>3692.2814600000002</v>
      </c>
      <c r="E59" s="42"/>
      <c r="F59" s="41"/>
    </row>
    <row r="60" spans="1:6" x14ac:dyDescent="0.25">
      <c r="A60" s="19" t="s">
        <v>85</v>
      </c>
      <c r="B60" s="42">
        <v>19280</v>
      </c>
      <c r="C60" s="42">
        <v>650</v>
      </c>
      <c r="D60" s="42">
        <v>30</v>
      </c>
      <c r="E60" s="42"/>
      <c r="F60" s="41"/>
    </row>
    <row r="61" spans="1:6" x14ac:dyDescent="0.25">
      <c r="A61" s="19" t="s">
        <v>86</v>
      </c>
      <c r="B61" s="42">
        <v>18.47467</v>
      </c>
      <c r="C61" s="42">
        <v>3.02467</v>
      </c>
      <c r="D61" s="42"/>
      <c r="E61" s="42"/>
      <c r="F61" s="41"/>
    </row>
    <row r="62" spans="1:6" ht="27.6" x14ac:dyDescent="0.25">
      <c r="A62" s="19" t="s">
        <v>87</v>
      </c>
      <c r="B62" s="42">
        <v>204.35059000000001</v>
      </c>
      <c r="C62" s="42">
        <v>135</v>
      </c>
      <c r="D62" s="42"/>
      <c r="E62" s="42"/>
      <c r="F62" s="41"/>
    </row>
    <row r="63" spans="1:6" ht="27.6" x14ac:dyDescent="0.25">
      <c r="A63" s="19" t="s">
        <v>88</v>
      </c>
      <c r="B63" s="42">
        <v>3706.91831</v>
      </c>
      <c r="C63" s="42">
        <v>2466</v>
      </c>
      <c r="D63" s="42">
        <v>710</v>
      </c>
      <c r="E63" s="42"/>
      <c r="F63" s="41"/>
    </row>
    <row r="64" spans="1:6" ht="27.6" x14ac:dyDescent="0.25">
      <c r="A64" s="19" t="s">
        <v>89</v>
      </c>
      <c r="B64" s="42">
        <v>3776.5990000000002</v>
      </c>
      <c r="C64" s="42">
        <v>2900</v>
      </c>
      <c r="D64" s="42">
        <v>875.8</v>
      </c>
      <c r="E64" s="42"/>
      <c r="F64" s="41"/>
    </row>
    <row r="65" spans="1:6" ht="27.6" x14ac:dyDescent="0.25">
      <c r="A65" s="19" t="s">
        <v>90</v>
      </c>
      <c r="B65" s="42">
        <v>6739.6668799999998</v>
      </c>
      <c r="C65" s="42">
        <v>759.6463</v>
      </c>
      <c r="D65" s="42">
        <v>824.60857999999996</v>
      </c>
      <c r="E65" s="42"/>
      <c r="F65" s="41"/>
    </row>
    <row r="66" spans="1:6" x14ac:dyDescent="0.25">
      <c r="A66" s="20" t="s">
        <v>91</v>
      </c>
      <c r="B66" s="43">
        <v>1428903.4008899999</v>
      </c>
      <c r="C66" s="43">
        <v>146908.11519000001</v>
      </c>
      <c r="D66" s="43">
        <v>66554.175529999993</v>
      </c>
      <c r="E66" s="43">
        <v>455512.29365000001</v>
      </c>
      <c r="F66" s="41"/>
    </row>
    <row r="67" spans="1:6" x14ac:dyDescent="0.25">
      <c r="B67" s="41"/>
      <c r="C67" s="41"/>
      <c r="D67" s="41"/>
      <c r="E67" s="41"/>
    </row>
  </sheetData>
  <mergeCells count="28">
    <mergeCell ref="A28:D28"/>
    <mergeCell ref="A30:A31"/>
    <mergeCell ref="B30:B31"/>
    <mergeCell ref="C30:E30"/>
    <mergeCell ref="A7:D7"/>
    <mergeCell ref="A8:D8"/>
    <mergeCell ref="A10:D10"/>
    <mergeCell ref="A13:D13"/>
    <mergeCell ref="A12:D12"/>
    <mergeCell ref="A20:D20"/>
    <mergeCell ref="A27:D27"/>
    <mergeCell ref="A26:D26"/>
    <mergeCell ref="A25:D25"/>
    <mergeCell ref="A24:D24"/>
    <mergeCell ref="A23:D23"/>
    <mergeCell ref="A22:D22"/>
    <mergeCell ref="A1:E1"/>
    <mergeCell ref="A2:E2"/>
    <mergeCell ref="A5:D5"/>
    <mergeCell ref="A11:D11"/>
    <mergeCell ref="A9:D9"/>
    <mergeCell ref="A15:D15"/>
    <mergeCell ref="A14:D14"/>
    <mergeCell ref="A21:D21"/>
    <mergeCell ref="A19:D19"/>
    <mergeCell ref="A18:D18"/>
    <mergeCell ref="A17:D17"/>
    <mergeCell ref="A16:D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topLeftCell="A22" zoomScaleNormal="100" zoomScaleSheetLayoutView="100" workbookViewId="0">
      <selection activeCell="B31" sqref="B31"/>
    </sheetView>
  </sheetViews>
  <sheetFormatPr defaultColWidth="8.6640625" defaultRowHeight="13.8" x14ac:dyDescent="0.25"/>
  <cols>
    <col min="1" max="1" width="38.33203125" style="31" customWidth="1"/>
    <col min="2" max="2" width="13.109375" style="31" customWidth="1"/>
    <col min="3" max="3" width="10.5546875" style="31" customWidth="1"/>
    <col min="4" max="4" width="11.44140625" style="31" customWidth="1"/>
    <col min="5" max="5" width="13.109375" style="31" customWidth="1"/>
    <col min="6" max="6" width="12.109375" style="31" customWidth="1"/>
    <col min="7" max="7" width="12.5546875" style="31" customWidth="1"/>
    <col min="8" max="8" width="12.6640625" style="31" customWidth="1"/>
    <col min="9" max="9" width="10.88671875" style="31" customWidth="1"/>
    <col min="10" max="10" width="12.6640625" style="31" customWidth="1"/>
    <col min="11" max="11" width="11" style="31" customWidth="1"/>
    <col min="12" max="13" width="11.88671875" style="31" customWidth="1"/>
    <col min="14" max="14" width="11.109375" style="31" customWidth="1"/>
    <col min="15" max="15" width="11.5546875" style="31" customWidth="1"/>
    <col min="16" max="16384" width="8.6640625" style="31"/>
  </cols>
  <sheetData>
    <row r="1" spans="1:20" s="28" customFormat="1" ht="15.6" x14ac:dyDescent="0.3">
      <c r="A1" s="27" t="s">
        <v>56</v>
      </c>
      <c r="C1" s="29" t="s">
        <v>13</v>
      </c>
    </row>
    <row r="2" spans="1:20" x14ac:dyDescent="0.25">
      <c r="A2" s="30" t="str">
        <f>TEXT(EndData2,"[$-FC19]ДД.ММ.ГГГ")</f>
        <v>04.02.2022</v>
      </c>
      <c r="B2" s="30">
        <f>A2+1</f>
        <v>44597</v>
      </c>
      <c r="C2" s="26" t="str">
        <f>TEXT(B2,"[$-FC19]ДД.ММ.ГГГ")</f>
        <v>05.02.2022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4" x14ac:dyDescent="0.25">
      <c r="A4" s="21" t="s">
        <v>31</v>
      </c>
      <c r="B4" s="24"/>
      <c r="C4" s="24"/>
      <c r="D4" s="24">
        <v>223.143</v>
      </c>
      <c r="E4" s="24"/>
      <c r="F4" s="24">
        <v>42.430999999999997</v>
      </c>
      <c r="G4" s="24">
        <v>119.80800000000001</v>
      </c>
      <c r="H4" s="24">
        <v>82.367999999999995</v>
      </c>
      <c r="I4" s="24">
        <v>20.466999999999999</v>
      </c>
      <c r="J4" s="24">
        <v>634.93299999999999</v>
      </c>
      <c r="K4" s="24">
        <v>96.346000000000004</v>
      </c>
      <c r="L4" s="24"/>
      <c r="M4" s="24">
        <v>89.356999999999999</v>
      </c>
      <c r="N4" s="24">
        <v>91.552999999999997</v>
      </c>
      <c r="O4" s="24"/>
      <c r="P4" s="44">
        <v>1400.4059999999999</v>
      </c>
      <c r="Q4" s="32"/>
      <c r="R4" s="32"/>
      <c r="S4" s="32"/>
      <c r="T4" s="32"/>
    </row>
    <row r="5" spans="1:20" ht="39.6" x14ac:dyDescent="0.25">
      <c r="A5" s="21" t="s">
        <v>32</v>
      </c>
      <c r="B5" s="24"/>
      <c r="C5" s="24">
        <v>38999.381000000001</v>
      </c>
      <c r="D5" s="24"/>
      <c r="E5" s="24"/>
      <c r="F5" s="24"/>
      <c r="G5" s="24">
        <v>16397.833330000001</v>
      </c>
      <c r="H5" s="24">
        <v>19610.560000000001</v>
      </c>
      <c r="I5" s="24">
        <v>3700</v>
      </c>
      <c r="J5" s="24"/>
      <c r="K5" s="24">
        <v>5250</v>
      </c>
      <c r="L5" s="24"/>
      <c r="M5" s="24"/>
      <c r="N5" s="24">
        <v>6200</v>
      </c>
      <c r="O5" s="24">
        <v>19244.687000000002</v>
      </c>
      <c r="P5" s="44">
        <v>109402.46133000001</v>
      </c>
      <c r="Q5" s="32"/>
      <c r="R5" s="32"/>
      <c r="S5" s="32"/>
      <c r="T5" s="32"/>
    </row>
    <row r="6" spans="1:20" ht="80.25" customHeight="1" x14ac:dyDescent="0.25">
      <c r="A6" s="21" t="s">
        <v>33</v>
      </c>
      <c r="B6" s="24"/>
      <c r="C6" s="24"/>
      <c r="D6" s="24"/>
      <c r="E6" s="24"/>
      <c r="F6" s="24"/>
      <c r="G6" s="24">
        <v>35.591670000000001</v>
      </c>
      <c r="H6" s="24"/>
      <c r="I6" s="24"/>
      <c r="J6" s="24">
        <v>850.2</v>
      </c>
      <c r="K6" s="24">
        <v>20.239999999999998</v>
      </c>
      <c r="L6" s="24"/>
      <c r="M6" s="24"/>
      <c r="N6" s="24"/>
      <c r="O6" s="24"/>
      <c r="P6" s="44">
        <v>906.03166999999996</v>
      </c>
      <c r="Q6" s="32"/>
      <c r="R6" s="32"/>
      <c r="S6" s="32"/>
      <c r="T6" s="32"/>
    </row>
    <row r="7" spans="1:20" ht="79.2" x14ac:dyDescent="0.25">
      <c r="A7" s="21" t="s">
        <v>34</v>
      </c>
      <c r="B7" s="24">
        <v>2700</v>
      </c>
      <c r="C7" s="24">
        <v>859.495</v>
      </c>
      <c r="D7" s="24">
        <v>225</v>
      </c>
      <c r="E7" s="24">
        <v>184</v>
      </c>
      <c r="F7" s="24">
        <v>120.5</v>
      </c>
      <c r="G7" s="24">
        <v>245</v>
      </c>
      <c r="H7" s="24">
        <v>110.6</v>
      </c>
      <c r="I7" s="24">
        <v>86.75</v>
      </c>
      <c r="J7" s="24">
        <v>558.75</v>
      </c>
      <c r="K7" s="24">
        <v>583.59956999999997</v>
      </c>
      <c r="L7" s="24">
        <v>36.011000000000003</v>
      </c>
      <c r="M7" s="24">
        <v>162.55000000000001</v>
      </c>
      <c r="N7" s="24">
        <v>267.03289999999998</v>
      </c>
      <c r="O7" s="24">
        <v>155.75051999999999</v>
      </c>
      <c r="P7" s="44">
        <v>6295.03899</v>
      </c>
      <c r="Q7" s="32"/>
      <c r="R7" s="32"/>
      <c r="S7" s="32"/>
      <c r="T7" s="32"/>
    </row>
    <row r="8" spans="1:20" ht="90" customHeight="1" x14ac:dyDescent="0.25">
      <c r="A8" s="21" t="s">
        <v>35</v>
      </c>
      <c r="B8" s="24"/>
      <c r="C8" s="24">
        <v>796</v>
      </c>
      <c r="D8" s="24">
        <v>31</v>
      </c>
      <c r="E8" s="24"/>
      <c r="F8" s="24"/>
      <c r="G8" s="24"/>
      <c r="H8" s="24"/>
      <c r="I8" s="24"/>
      <c r="J8" s="24">
        <v>100</v>
      </c>
      <c r="K8" s="24"/>
      <c r="L8" s="24"/>
      <c r="M8" s="24"/>
      <c r="N8" s="24"/>
      <c r="O8" s="24"/>
      <c r="P8" s="44">
        <v>927</v>
      </c>
      <c r="Q8" s="32"/>
      <c r="R8" s="32"/>
      <c r="S8" s="32"/>
      <c r="T8" s="32"/>
    </row>
    <row r="9" spans="1:20" ht="91.5" customHeight="1" x14ac:dyDescent="0.25">
      <c r="A9" s="21" t="s">
        <v>36</v>
      </c>
      <c r="B9" s="24"/>
      <c r="C9" s="24">
        <v>4151.3641299999999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4151.3641299999999</v>
      </c>
      <c r="Q9" s="32"/>
      <c r="R9" s="32"/>
      <c r="S9" s="32"/>
      <c r="T9" s="32"/>
    </row>
    <row r="10" spans="1:20" ht="76.5" customHeight="1" x14ac:dyDescent="0.25">
      <c r="A10" s="21" t="s">
        <v>37</v>
      </c>
      <c r="B10" s="24">
        <v>350</v>
      </c>
      <c r="C10" s="24">
        <v>398.51409000000001</v>
      </c>
      <c r="D10" s="24"/>
      <c r="E10" s="24"/>
      <c r="F10" s="24"/>
      <c r="G10" s="24">
        <v>45</v>
      </c>
      <c r="H10" s="24"/>
      <c r="I10" s="24"/>
      <c r="J10" s="24">
        <v>38.5</v>
      </c>
      <c r="K10" s="24">
        <v>15.834</v>
      </c>
      <c r="L10" s="24"/>
      <c r="M10" s="24"/>
      <c r="N10" s="24"/>
      <c r="O10" s="24"/>
      <c r="P10" s="44">
        <v>847.84808999999996</v>
      </c>
      <c r="Q10" s="32"/>
      <c r="R10" s="32"/>
      <c r="S10" s="32"/>
      <c r="T10" s="32"/>
    </row>
    <row r="11" spans="1:20" ht="294.75" customHeight="1" x14ac:dyDescent="0.25">
      <c r="A11" s="21" t="s">
        <v>38</v>
      </c>
      <c r="B11" s="24">
        <v>20000</v>
      </c>
      <c r="C11" s="24">
        <v>12263.961520000001</v>
      </c>
      <c r="D11" s="24">
        <v>3200</v>
      </c>
      <c r="E11" s="24">
        <v>1765.72163</v>
      </c>
      <c r="F11" s="24">
        <v>157.5</v>
      </c>
      <c r="G11" s="24">
        <v>3836.25</v>
      </c>
      <c r="H11" s="24">
        <v>1291.1189999999999</v>
      </c>
      <c r="I11" s="24">
        <v>306</v>
      </c>
      <c r="J11" s="24">
        <v>4631.8999999999996</v>
      </c>
      <c r="K11" s="24">
        <v>2251</v>
      </c>
      <c r="L11" s="24">
        <v>1000</v>
      </c>
      <c r="M11" s="24">
        <v>1900</v>
      </c>
      <c r="N11" s="24">
        <v>623.25534000000005</v>
      </c>
      <c r="O11" s="24">
        <v>1350</v>
      </c>
      <c r="P11" s="44">
        <v>54576.707490000001</v>
      </c>
      <c r="Q11" s="32"/>
      <c r="R11" s="32"/>
      <c r="S11" s="32"/>
      <c r="T11" s="32"/>
    </row>
    <row r="12" spans="1:20" ht="158.4" x14ac:dyDescent="0.25">
      <c r="A12" s="21" t="s">
        <v>39</v>
      </c>
      <c r="B12" s="24">
        <v>78026.299230000004</v>
      </c>
      <c r="C12" s="24">
        <v>35500</v>
      </c>
      <c r="D12" s="24">
        <v>28480</v>
      </c>
      <c r="E12" s="24"/>
      <c r="F12" s="24">
        <v>3970</v>
      </c>
      <c r="G12" s="24">
        <v>13753.483</v>
      </c>
      <c r="H12" s="24"/>
      <c r="I12" s="24"/>
      <c r="J12" s="24"/>
      <c r="K12" s="24">
        <v>8517.634</v>
      </c>
      <c r="L12" s="24">
        <v>11017.1</v>
      </c>
      <c r="M12" s="24">
        <v>9060.1</v>
      </c>
      <c r="N12" s="24"/>
      <c r="O12" s="24"/>
      <c r="P12" s="44">
        <v>188324.61623000001</v>
      </c>
      <c r="Q12" s="32"/>
      <c r="R12" s="32"/>
      <c r="S12" s="32"/>
      <c r="T12" s="32"/>
    </row>
    <row r="13" spans="1:20" ht="92.4" x14ac:dyDescent="0.25">
      <c r="A13" s="21" t="s">
        <v>40</v>
      </c>
      <c r="B13" s="24">
        <v>3976.0129200000001</v>
      </c>
      <c r="C13" s="24"/>
      <c r="D13" s="24"/>
      <c r="E13" s="24"/>
      <c r="F13" s="24"/>
      <c r="G13" s="24"/>
      <c r="H13" s="24"/>
      <c r="I13" s="24"/>
      <c r="J13" s="24"/>
      <c r="K13" s="24">
        <v>1100</v>
      </c>
      <c r="L13" s="24"/>
      <c r="M13" s="24">
        <v>576.87</v>
      </c>
      <c r="N13" s="24"/>
      <c r="O13" s="24"/>
      <c r="P13" s="44">
        <v>5652.88292</v>
      </c>
      <c r="Q13" s="32"/>
      <c r="R13" s="32"/>
      <c r="S13" s="32"/>
      <c r="T13" s="32"/>
    </row>
    <row r="14" spans="1:20" ht="132" x14ac:dyDescent="0.25">
      <c r="A14" s="21" t="s">
        <v>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>
        <v>4.008</v>
      </c>
      <c r="N14" s="24"/>
      <c r="O14" s="24"/>
      <c r="P14" s="44">
        <v>4.008</v>
      </c>
      <c r="Q14" s="32"/>
      <c r="R14" s="32"/>
      <c r="S14" s="32"/>
      <c r="T14" s="32"/>
    </row>
    <row r="15" spans="1:20" ht="79.2" x14ac:dyDescent="0.25">
      <c r="A15" s="21" t="s">
        <v>42</v>
      </c>
      <c r="B15" s="24">
        <v>150</v>
      </c>
      <c r="C15" s="24">
        <v>150</v>
      </c>
      <c r="D15" s="24"/>
      <c r="E15" s="24"/>
      <c r="F15" s="24"/>
      <c r="G15" s="24"/>
      <c r="H15" s="24"/>
      <c r="I15" s="24"/>
      <c r="J15" s="24">
        <v>150</v>
      </c>
      <c r="K15" s="24"/>
      <c r="L15" s="24"/>
      <c r="M15" s="24"/>
      <c r="N15" s="24"/>
      <c r="O15" s="24"/>
      <c r="P15" s="44">
        <v>450</v>
      </c>
      <c r="Q15" s="32"/>
      <c r="R15" s="32"/>
      <c r="S15" s="32"/>
      <c r="T15" s="32"/>
    </row>
    <row r="16" spans="1:20" ht="101.25" customHeight="1" x14ac:dyDescent="0.25">
      <c r="A16" s="21" t="s">
        <v>43</v>
      </c>
      <c r="B16" s="24">
        <v>400</v>
      </c>
      <c r="C16" s="24"/>
      <c r="D16" s="24"/>
      <c r="E16" s="24"/>
      <c r="F16" s="24"/>
      <c r="G16" s="24"/>
      <c r="H16" s="24"/>
      <c r="I16" s="24"/>
      <c r="J16" s="24"/>
      <c r="K16" s="24">
        <v>305</v>
      </c>
      <c r="L16" s="24">
        <v>470.416</v>
      </c>
      <c r="M16" s="24">
        <v>118.95</v>
      </c>
      <c r="N16" s="24"/>
      <c r="O16" s="24"/>
      <c r="P16" s="44">
        <v>1294.366</v>
      </c>
      <c r="Q16" s="32"/>
      <c r="R16" s="32"/>
      <c r="S16" s="32"/>
      <c r="T16" s="32"/>
    </row>
    <row r="17" spans="1:20" ht="118.8" x14ac:dyDescent="0.25">
      <c r="A17" s="21" t="s">
        <v>44</v>
      </c>
      <c r="B17" s="24">
        <v>57145.229240000001</v>
      </c>
      <c r="C17" s="24">
        <v>17000</v>
      </c>
      <c r="D17" s="24">
        <v>10188.398999999999</v>
      </c>
      <c r="E17" s="24"/>
      <c r="F17" s="24">
        <v>1198.761</v>
      </c>
      <c r="G17" s="24">
        <v>7026.1</v>
      </c>
      <c r="H17" s="24"/>
      <c r="I17" s="24"/>
      <c r="J17" s="24"/>
      <c r="K17" s="24">
        <v>3775</v>
      </c>
      <c r="L17" s="24">
        <v>2609.0475099999999</v>
      </c>
      <c r="M17" s="24">
        <v>2955.6</v>
      </c>
      <c r="N17" s="24"/>
      <c r="O17" s="24"/>
      <c r="P17" s="44">
        <v>101898.13675000001</v>
      </c>
      <c r="Q17" s="32"/>
      <c r="R17" s="32"/>
      <c r="S17" s="32"/>
      <c r="T17" s="32"/>
    </row>
    <row r="18" spans="1:20" ht="66" x14ac:dyDescent="0.25">
      <c r="A18" s="21" t="s">
        <v>45</v>
      </c>
      <c r="B18" s="24"/>
      <c r="C18" s="24"/>
      <c r="D18" s="24"/>
      <c r="E18" s="24"/>
      <c r="F18" s="24"/>
      <c r="G18" s="24">
        <v>3200</v>
      </c>
      <c r="H18" s="24"/>
      <c r="I18" s="24"/>
      <c r="J18" s="24"/>
      <c r="K18" s="24"/>
      <c r="L18" s="24"/>
      <c r="M18" s="24"/>
      <c r="N18" s="24"/>
      <c r="O18" s="24"/>
      <c r="P18" s="44">
        <v>3200</v>
      </c>
      <c r="Q18" s="32"/>
      <c r="R18" s="32"/>
      <c r="S18" s="32"/>
      <c r="T18" s="32"/>
    </row>
    <row r="19" spans="1:20" ht="92.4" x14ac:dyDescent="0.25">
      <c r="A19" s="21" t="s">
        <v>46</v>
      </c>
      <c r="B19" s="24"/>
      <c r="C19" s="24"/>
      <c r="D19" s="24">
        <v>264</v>
      </c>
      <c r="E19" s="24"/>
      <c r="F19" s="24"/>
      <c r="G19" s="24">
        <v>39.42</v>
      </c>
      <c r="H19" s="24"/>
      <c r="I19" s="24"/>
      <c r="J19" s="24"/>
      <c r="K19" s="24">
        <v>65.165999999999997</v>
      </c>
      <c r="L19" s="24"/>
      <c r="M19" s="24">
        <v>120</v>
      </c>
      <c r="N19" s="24"/>
      <c r="O19" s="24"/>
      <c r="P19" s="44">
        <v>488.58600000000001</v>
      </c>
      <c r="Q19" s="32"/>
      <c r="R19" s="32"/>
      <c r="S19" s="32"/>
      <c r="T19" s="32"/>
    </row>
    <row r="20" spans="1:20" ht="79.2" x14ac:dyDescent="0.25">
      <c r="A20" s="21" t="s">
        <v>47</v>
      </c>
      <c r="B20" s="24">
        <v>400</v>
      </c>
      <c r="C20" s="24">
        <v>259.67088000000001</v>
      </c>
      <c r="D20" s="24">
        <v>300</v>
      </c>
      <c r="E20" s="24">
        <v>230</v>
      </c>
      <c r="F20" s="24">
        <v>75.8</v>
      </c>
      <c r="G20" s="24">
        <v>400</v>
      </c>
      <c r="H20" s="24">
        <v>80</v>
      </c>
      <c r="I20" s="24">
        <v>36.75</v>
      </c>
      <c r="J20" s="24">
        <v>331.25</v>
      </c>
      <c r="K20" s="24">
        <v>106.25362</v>
      </c>
      <c r="L20" s="24">
        <v>72.040999999999997</v>
      </c>
      <c r="M20" s="24">
        <v>100</v>
      </c>
      <c r="N20" s="24">
        <v>85.227000000000004</v>
      </c>
      <c r="O20" s="24">
        <v>87.780540000000002</v>
      </c>
      <c r="P20" s="44">
        <v>2564.77304</v>
      </c>
      <c r="Q20" s="32"/>
      <c r="R20" s="32"/>
      <c r="S20" s="32"/>
      <c r="T20" s="32"/>
    </row>
    <row r="21" spans="1:20" ht="79.2" x14ac:dyDescent="0.25">
      <c r="A21" s="21" t="s">
        <v>48</v>
      </c>
      <c r="B21" s="24"/>
      <c r="C21" s="24">
        <v>1692.74837</v>
      </c>
      <c r="D21" s="24">
        <v>550</v>
      </c>
      <c r="E21" s="24"/>
      <c r="F21" s="24"/>
      <c r="G21" s="24">
        <v>285.70832999999999</v>
      </c>
      <c r="H21" s="24"/>
      <c r="I21" s="24"/>
      <c r="J21" s="24"/>
      <c r="K21" s="24">
        <v>387.35399999999998</v>
      </c>
      <c r="L21" s="24"/>
      <c r="M21" s="24"/>
      <c r="N21" s="24"/>
      <c r="O21" s="24"/>
      <c r="P21" s="44">
        <v>2915.8107</v>
      </c>
      <c r="Q21" s="32"/>
      <c r="R21" s="32"/>
      <c r="S21" s="32"/>
      <c r="T21" s="32"/>
    </row>
    <row r="22" spans="1:20" ht="78.75" customHeight="1" x14ac:dyDescent="0.25">
      <c r="A22" s="21" t="s">
        <v>49</v>
      </c>
      <c r="B22" s="24"/>
      <c r="C22" s="24"/>
      <c r="D22" s="24"/>
      <c r="E22" s="24"/>
      <c r="F22" s="24"/>
      <c r="G22" s="24"/>
      <c r="H22" s="24"/>
      <c r="I22" s="24"/>
      <c r="J22" s="24"/>
      <c r="K22" s="24">
        <v>1814.625</v>
      </c>
      <c r="L22" s="24"/>
      <c r="M22" s="24"/>
      <c r="N22" s="24"/>
      <c r="O22" s="24"/>
      <c r="P22" s="44">
        <v>1814.625</v>
      </c>
      <c r="Q22" s="32"/>
      <c r="R22" s="32"/>
      <c r="S22" s="32"/>
      <c r="T22" s="32"/>
    </row>
    <row r="23" spans="1:20" ht="158.4" x14ac:dyDescent="0.25">
      <c r="A23" s="21" t="s">
        <v>50</v>
      </c>
      <c r="B23" s="24"/>
      <c r="C23" s="24">
        <v>160</v>
      </c>
      <c r="D23" s="24">
        <v>70</v>
      </c>
      <c r="E23" s="24"/>
      <c r="F23" s="24"/>
      <c r="G23" s="24"/>
      <c r="H23" s="24"/>
      <c r="I23" s="24"/>
      <c r="J23" s="24">
        <v>65.33</v>
      </c>
      <c r="K23" s="24"/>
      <c r="L23" s="24"/>
      <c r="M23" s="24"/>
      <c r="N23" s="24"/>
      <c r="O23" s="24"/>
      <c r="P23" s="44">
        <v>295.33</v>
      </c>
      <c r="Q23" s="32"/>
      <c r="R23" s="32"/>
      <c r="S23" s="32"/>
      <c r="T23" s="32"/>
    </row>
    <row r="24" spans="1:20" ht="52.8" x14ac:dyDescent="0.25">
      <c r="A24" s="21" t="s">
        <v>51</v>
      </c>
      <c r="B24" s="24"/>
      <c r="C24" s="24"/>
      <c r="D24" s="24"/>
      <c r="E24" s="24"/>
      <c r="F24" s="24"/>
      <c r="G24" s="24"/>
      <c r="H24" s="24"/>
      <c r="I24" s="24"/>
      <c r="J24" s="24">
        <v>37209</v>
      </c>
      <c r="K24" s="24"/>
      <c r="L24" s="24"/>
      <c r="M24" s="24"/>
      <c r="N24" s="24"/>
      <c r="O24" s="24"/>
      <c r="P24" s="44">
        <v>37209</v>
      </c>
      <c r="Q24" s="32"/>
      <c r="R24" s="32"/>
      <c r="S24" s="32"/>
      <c r="T24" s="32"/>
    </row>
    <row r="25" spans="1:20" ht="39.6" x14ac:dyDescent="0.25">
      <c r="A25" s="21" t="s">
        <v>52</v>
      </c>
      <c r="B25" s="24"/>
      <c r="C25" s="24"/>
      <c r="D25" s="24">
        <v>177.36668</v>
      </c>
      <c r="E25" s="24">
        <v>86.35</v>
      </c>
      <c r="F25" s="24">
        <v>34.833329999999997</v>
      </c>
      <c r="G25" s="24">
        <v>172.33332999999999</v>
      </c>
      <c r="H25" s="24">
        <v>75.433329999999998</v>
      </c>
      <c r="I25" s="24"/>
      <c r="J25" s="24">
        <v>299.78332999999998</v>
      </c>
      <c r="K25" s="24">
        <v>45.716679999999997</v>
      </c>
      <c r="L25" s="24">
        <v>81.583330000000004</v>
      </c>
      <c r="M25" s="24">
        <v>107.23333</v>
      </c>
      <c r="N25" s="24">
        <v>72.416679999999999</v>
      </c>
      <c r="O25" s="24">
        <v>30.83333</v>
      </c>
      <c r="P25" s="44">
        <v>1183.8833500000001</v>
      </c>
      <c r="Q25" s="32"/>
      <c r="R25" s="32"/>
      <c r="S25" s="32"/>
      <c r="T25" s="32"/>
    </row>
    <row r="26" spans="1:20" ht="66" x14ac:dyDescent="0.25">
      <c r="A26" s="21" t="s">
        <v>53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>
        <v>476.31655999999998</v>
      </c>
      <c r="O26" s="24"/>
      <c r="P26" s="44">
        <v>476.31655999999998</v>
      </c>
      <c r="Q26" s="32"/>
      <c r="R26" s="32"/>
      <c r="S26" s="32"/>
      <c r="T26" s="32"/>
    </row>
    <row r="27" spans="1:20" ht="39.6" x14ac:dyDescent="0.25">
      <c r="A27" s="21" t="s">
        <v>54</v>
      </c>
      <c r="B27" s="24">
        <v>1500</v>
      </c>
      <c r="C27" s="24">
        <v>1452.3967</v>
      </c>
      <c r="D27" s="24">
        <v>150.00001</v>
      </c>
      <c r="E27" s="24">
        <v>114.255</v>
      </c>
      <c r="F27" s="24">
        <v>114.255</v>
      </c>
      <c r="G27" s="24">
        <v>400</v>
      </c>
      <c r="H27" s="24">
        <v>114.492</v>
      </c>
      <c r="I27" s="24">
        <v>45.701999999999998</v>
      </c>
      <c r="J27" s="24"/>
      <c r="K27" s="24">
        <v>150</v>
      </c>
      <c r="L27" s="24"/>
      <c r="M27" s="24">
        <v>291.35599999999999</v>
      </c>
      <c r="N27" s="24">
        <v>118.541</v>
      </c>
      <c r="O27" s="24">
        <v>166.386</v>
      </c>
      <c r="P27" s="44">
        <v>4617.3837100000001</v>
      </c>
      <c r="Q27" s="32"/>
      <c r="R27" s="32"/>
      <c r="S27" s="32"/>
      <c r="T27" s="32"/>
    </row>
    <row r="28" spans="1:20" x14ac:dyDescent="0.25">
      <c r="A28" s="22" t="s">
        <v>55</v>
      </c>
      <c r="B28" s="25">
        <v>164647.54139</v>
      </c>
      <c r="C28" s="25">
        <v>113683.53169</v>
      </c>
      <c r="D28" s="25">
        <v>43858.908689999997</v>
      </c>
      <c r="E28" s="25">
        <v>2380.32663</v>
      </c>
      <c r="F28" s="25">
        <v>5714.0803299999998</v>
      </c>
      <c r="G28" s="25">
        <v>45956.52766</v>
      </c>
      <c r="H28" s="25">
        <v>21364.572329999999</v>
      </c>
      <c r="I28" s="25">
        <v>4195.6689999999999</v>
      </c>
      <c r="J28" s="25">
        <v>44869.646330000003</v>
      </c>
      <c r="K28" s="25">
        <v>24483.76887</v>
      </c>
      <c r="L28" s="25">
        <v>15286.198839999999</v>
      </c>
      <c r="M28" s="25">
        <v>15486.02433</v>
      </c>
      <c r="N28" s="25">
        <v>7934.3424800000003</v>
      </c>
      <c r="O28" s="25">
        <v>21035.437389999999</v>
      </c>
      <c r="P28" s="44">
        <v>530896.57596000005</v>
      </c>
      <c r="Q28" s="40"/>
      <c r="R28" s="40"/>
      <c r="S28" s="40"/>
      <c r="T28" s="40"/>
    </row>
    <row r="29" spans="1:20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1:20" x14ac:dyDescent="0.25">
      <c r="A30" s="36" t="s">
        <v>30</v>
      </c>
      <c r="B30" s="45">
        <f>P28+Учреждения!B66</f>
        <v>1959799.97685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20" ht="32.25" customHeight="1" x14ac:dyDescent="0.25">
      <c r="A31" s="36" t="str">
        <f>CONCATENATE("Остатки бюджетных средств на ",C2,"г.")</f>
        <v>Остатки бюджетных средств на 05.02.2022г.</v>
      </c>
      <c r="B31" s="45">
        <v>5349698.3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2022-02-09T05:13:30Z</dcterms:modified>
</cp:coreProperties>
</file>