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256" windowHeight="22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Учреждения!$30:$31</definedName>
    <definedName name="_xlnm.Print_Area" localSheetId="1">'Муниципальные районы'!$A$1:$P$28</definedName>
    <definedName name="_xlnm.Print_Area" localSheetId="0">Учреждения!$A$1:$E$65</definedName>
  </definedNames>
  <calcPr calcId="162913"/>
</workbook>
</file>

<file path=xl/calcChain.xml><?xml version="1.0" encoding="utf-8"?>
<calcChain xmlns="http://schemas.openxmlformats.org/spreadsheetml/2006/main">
  <c r="E8" i="1" l="1"/>
  <c r="E28" i="1" l="1"/>
  <c r="B26" i="2"/>
  <c r="E10" i="1"/>
  <c r="A2" i="2" l="1"/>
  <c r="B2" i="2" s="1"/>
  <c r="C2" i="2" s="1"/>
  <c r="A27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<sst xmlns="http://schemas.openxmlformats.org/spreadsheetml/2006/main" count="105" uniqueCount="104">
  <si>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</si>
  <si>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</si>
  <si>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</si>
  <si>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</si>
  <si>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</si>
  <si>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</si>
  <si>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</si>
  <si>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</si>
  <si>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</si>
  <si>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</si>
  <si>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</si>
  <si>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</si>
  <si>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</si>
  <si>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</si>
  <si>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</si>
  <si>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</si>
  <si>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</si>
  <si>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</si>
  <si>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</si>
  <si>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</si>
  <si>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</si>
  <si>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</si>
  <si>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</si>
  <si>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</si>
  <si>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</si>
  <si>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</si>
  <si>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</si>
  <si>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</si>
  <si>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</si>
  <si>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</si>
  <si>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</si>
  <si>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</si>
  <si>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</si>
  <si>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</si>
  <si>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</si>
  <si>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</si>
  <si>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</si>
  <si>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</si>
  <si>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</si>
  <si>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</si>
  <si>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</si>
  <si>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</si>
  <si>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</si>
  <si>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</si>
  <si>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</si>
  <si>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</si>
  <si>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</si>
  <si>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</si>
  <si>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</si>
  <si>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</si>
  <si>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</si>
  <si>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</si>
  <si>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11.02.2022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</si>
  <si>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</si>
  <si>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</si>
  <si>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</si>
  <si>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</si>
  <si>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</si>
  <si>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</si>
  <si>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</si>
  <si>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</si>
  <si>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</si>
  <si>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</si>
  <si>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</si>
  <si>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</si>
  <si>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</si>
  <si>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</si>
  <si>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</si>
  <si>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</si>
  <si>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</si>
  <si>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</si>
  <si>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</si>
  <si>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</si>
  <si>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</si>
  <si>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</si>
  <si>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</si>
  <si>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</si>
  <si>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</si>
  <si>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</si>
  <si>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</si>
  <si>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</si>
  <si>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</si>
  <si>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</si>
  <si>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</si>
  <si>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</si>
  <si>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07.02.2022</t>
  </si>
  <si>
    <t>Дотации на выравнивание бюджетной обеспеченности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</si>
  <si>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</si>
  <si>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</si>
  <si>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</si>
  <si>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</si>
  <si>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</si>
  <si>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</si>
  <si>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</si>
  <si>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</si>
  <si>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</si>
  <si>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</si>
  <si>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мер пожарной безопасности и тушение лесных пожаров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</si>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</sst>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4" fontId="3" fillId="0" borderId="5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Fill="1" applyBorder="1" applyAlignment="1">
      <alignment horizontal="right" wrapText="1"/>
    </xf>
    <xf numFmtId="166" fontId="17" fillId="0" borderId="7" xfId="1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49" fontId="17" fillId="0" borderId="7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Normal="100" zoomScaleSheetLayoutView="100" workbookViewId="0">
      <selection activeCell="E9" sqref="E9"/>
    </sheetView>
  </sheetViews>
  <sheetFormatPr defaultColWidth="8.6640625" defaultRowHeight="13.8" x14ac:dyDescent="0.25"/>
  <cols>
    <col min="1" max="1" width="69.33203125" style="30" customWidth="1"/>
    <col min="2" max="2" width="13.88671875" style="30" customWidth="1"/>
    <col min="3" max="4" width="14.44140625" style="30" customWidth="1"/>
    <col min="5" max="5" width="12.44140625" style="30" customWidth="1"/>
    <col min="6" max="6" width="12.5546875" style="30" customWidth="1"/>
    <col min="7" max="7" width="16" style="30" bestFit="1" customWidth="1"/>
    <col min="8" max="8" width="8.6640625" style="30"/>
    <col min="9" max="9" width="10.109375" style="30" bestFit="1" customWidth="1"/>
    <col min="10" max="16384" width="8.6640625" style="30"/>
  </cols>
  <sheetData>
    <row r="1" spans="1:9" ht="15.6" x14ac:dyDescent="0.3">
      <c r="A1" s="63" t="s">
        <v>0</v>
      </c>
      <c r="B1" s="63"/>
      <c r="C1" s="63"/>
      <c r="D1" s="63"/>
      <c r="E1" s="63"/>
      <c r="F1" s="36" t="s">
        <v>85</v>
      </c>
      <c r="G1" s="37" t="str">
        <f>TEXT(F1,"[$-FC19]ДД ММММ")</f>
        <v>07 февраля</v>
      </c>
      <c r="H1" s="37" t="str">
        <f>TEXT(F1,"[$-FC19]ДД.ММ.ГГГ \г")</f>
        <v>07.02.2022 г</v>
      </c>
    </row>
    <row r="2" spans="1:9" ht="15.6" x14ac:dyDescent="0.3">
      <c r="A2" s="63" t="str">
        <f>CONCATENATE("с ",G1," по ",G2,"ода")</f>
        <v>с 07 февраля по 11 февраля 2022 года</v>
      </c>
      <c r="B2" s="63"/>
      <c r="C2" s="63"/>
      <c r="D2" s="63"/>
      <c r="E2" s="63"/>
      <c r="F2" s="36" t="s">
        <v>52</v>
      </c>
      <c r="G2" s="37" t="str">
        <f>TEXT(F2,"[$-FC19]ДД ММММ ГГГ \г")</f>
        <v>11 февраля 2022 г</v>
      </c>
      <c r="H2" s="37" t="str">
        <f>TEXT(F2,"[$-FC19]ДД.ММ.ГГГ \г")</f>
        <v>11.02.2022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4" t="str">
        <f>CONCATENATE("Остатки средств на ",H1,".")</f>
        <v>Остатки средств на 07.02.2022 г.</v>
      </c>
      <c r="B5" s="65"/>
      <c r="C5" s="65"/>
      <c r="D5" s="66"/>
      <c r="E5" s="44">
        <v>5349698.3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4" t="s">
        <v>2</v>
      </c>
      <c r="B7" s="55"/>
      <c r="C7" s="55"/>
      <c r="D7" s="55"/>
      <c r="E7" s="12"/>
    </row>
    <row r="8" spans="1:9" x14ac:dyDescent="0.25">
      <c r="A8" s="56" t="s">
        <v>3</v>
      </c>
      <c r="B8" s="55"/>
      <c r="C8" s="55"/>
      <c r="D8" s="55"/>
      <c r="E8" s="8">
        <f>E28-E10-E9</f>
        <v>133553.82912000082</v>
      </c>
    </row>
    <row r="9" spans="1:9" ht="59.25" customHeight="1" x14ac:dyDescent="0.25">
      <c r="A9" s="59" t="s">
        <v>103</v>
      </c>
      <c r="B9" s="60"/>
      <c r="C9" s="60"/>
      <c r="D9" s="61"/>
      <c r="E9" s="13">
        <v>3380075.7</v>
      </c>
    </row>
    <row r="10" spans="1:9" x14ac:dyDescent="0.25">
      <c r="A10" s="57" t="s">
        <v>4</v>
      </c>
      <c r="B10" s="58"/>
      <c r="C10" s="58"/>
      <c r="D10" s="58"/>
      <c r="E10" s="45">
        <f>SUM(E11:E27)</f>
        <v>4102260.5999999996</v>
      </c>
    </row>
    <row r="11" spans="1:9" x14ac:dyDescent="0.25">
      <c r="A11" s="62" t="s">
        <v>86</v>
      </c>
      <c r="B11" s="62"/>
      <c r="C11" s="62"/>
      <c r="D11" s="62"/>
      <c r="E11" s="47">
        <v>3681512</v>
      </c>
    </row>
    <row r="12" spans="1:9" ht="15.75" customHeight="1" x14ac:dyDescent="0.25">
      <c r="A12" s="62" t="s">
        <v>87</v>
      </c>
      <c r="B12" s="62"/>
      <c r="C12" s="62"/>
      <c r="D12" s="62"/>
      <c r="E12" s="47">
        <v>6475.4</v>
      </c>
    </row>
    <row r="13" spans="1:9" ht="48" customHeight="1" x14ac:dyDescent="0.25">
      <c r="A13" s="62" t="s">
        <v>88</v>
      </c>
      <c r="B13" s="62"/>
      <c r="C13" s="62"/>
      <c r="D13" s="62"/>
      <c r="E13" s="47">
        <v>4296.2</v>
      </c>
    </row>
    <row r="14" spans="1:9" ht="25.5" customHeight="1" x14ac:dyDescent="0.25">
      <c r="A14" s="62" t="s">
        <v>89</v>
      </c>
      <c r="B14" s="62"/>
      <c r="C14" s="62"/>
      <c r="D14" s="62"/>
      <c r="E14" s="47">
        <v>26376.400000000001</v>
      </c>
    </row>
    <row r="15" spans="1:9" x14ac:dyDescent="0.25">
      <c r="A15" s="62" t="s">
        <v>90</v>
      </c>
      <c r="B15" s="62"/>
      <c r="C15" s="62"/>
      <c r="D15" s="62"/>
      <c r="E15" s="47">
        <v>819.4</v>
      </c>
    </row>
    <row r="16" spans="1:9" ht="20.25" customHeight="1" x14ac:dyDescent="0.25">
      <c r="A16" s="62" t="s">
        <v>91</v>
      </c>
      <c r="B16" s="62"/>
      <c r="C16" s="62"/>
      <c r="D16" s="62"/>
      <c r="E16" s="47">
        <v>10.5</v>
      </c>
    </row>
    <row r="17" spans="1:6" ht="27.75" customHeight="1" x14ac:dyDescent="0.25">
      <c r="A17" s="62" t="s">
        <v>92</v>
      </c>
      <c r="B17" s="62"/>
      <c r="C17" s="62"/>
      <c r="D17" s="62"/>
      <c r="E17" s="47">
        <v>97584.3</v>
      </c>
    </row>
    <row r="18" spans="1:6" ht="27.75" customHeight="1" x14ac:dyDescent="0.25">
      <c r="A18" s="62" t="s">
        <v>93</v>
      </c>
      <c r="B18" s="62"/>
      <c r="C18" s="62"/>
      <c r="D18" s="62"/>
      <c r="E18" s="47">
        <v>522.29999999999995</v>
      </c>
    </row>
    <row r="19" spans="1:6" ht="29.25" customHeight="1" x14ac:dyDescent="0.25">
      <c r="A19" s="62" t="s">
        <v>94</v>
      </c>
      <c r="B19" s="62"/>
      <c r="C19" s="62"/>
      <c r="D19" s="62"/>
      <c r="E19" s="47">
        <v>1772.4</v>
      </c>
    </row>
    <row r="20" spans="1:6" x14ac:dyDescent="0.25">
      <c r="A20" s="62" t="s">
        <v>95</v>
      </c>
      <c r="B20" s="62"/>
      <c r="C20" s="62"/>
      <c r="D20" s="62"/>
      <c r="E20" s="47">
        <v>2746.2</v>
      </c>
    </row>
    <row r="21" spans="1:6" ht="40.5" customHeight="1" x14ac:dyDescent="0.25">
      <c r="A21" s="62" t="s">
        <v>96</v>
      </c>
      <c r="B21" s="62"/>
      <c r="C21" s="62"/>
      <c r="D21" s="62"/>
      <c r="E21" s="47">
        <v>1812.1</v>
      </c>
    </row>
    <row r="22" spans="1:6" x14ac:dyDescent="0.25">
      <c r="A22" s="62" t="s">
        <v>97</v>
      </c>
      <c r="B22" s="62"/>
      <c r="C22" s="62"/>
      <c r="D22" s="62"/>
      <c r="E22" s="47">
        <v>58800.2</v>
      </c>
    </row>
    <row r="23" spans="1:6" x14ac:dyDescent="0.25">
      <c r="A23" s="62" t="s">
        <v>98</v>
      </c>
      <c r="B23" s="62"/>
      <c r="C23" s="62"/>
      <c r="D23" s="62"/>
      <c r="E23" s="47">
        <v>18549.8</v>
      </c>
    </row>
    <row r="24" spans="1:6" x14ac:dyDescent="0.25">
      <c r="A24" s="62" t="s">
        <v>99</v>
      </c>
      <c r="B24" s="62"/>
      <c r="C24" s="62"/>
      <c r="D24" s="62"/>
      <c r="E24" s="47">
        <v>432.3</v>
      </c>
    </row>
    <row r="25" spans="1:6" ht="31.5" customHeight="1" x14ac:dyDescent="0.25">
      <c r="A25" s="62" t="s">
        <v>100</v>
      </c>
      <c r="B25" s="62"/>
      <c r="C25" s="62"/>
      <c r="D25" s="62"/>
      <c r="E25" s="47">
        <v>1979.9</v>
      </c>
    </row>
    <row r="26" spans="1:6" ht="56.25" customHeight="1" x14ac:dyDescent="0.25">
      <c r="A26" s="62" t="s">
        <v>101</v>
      </c>
      <c r="B26" s="62"/>
      <c r="C26" s="62"/>
      <c r="D26" s="62"/>
      <c r="E26" s="47">
        <v>2970</v>
      </c>
    </row>
    <row r="27" spans="1:6" ht="54" customHeight="1" x14ac:dyDescent="0.25">
      <c r="A27" s="62" t="s">
        <v>102</v>
      </c>
      <c r="B27" s="62"/>
      <c r="C27" s="62"/>
      <c r="D27" s="62"/>
      <c r="E27" s="47">
        <v>195601.2</v>
      </c>
    </row>
    <row r="28" spans="1:6" x14ac:dyDescent="0.25">
      <c r="A28" s="48" t="s">
        <v>5</v>
      </c>
      <c r="B28" s="49"/>
      <c r="C28" s="49"/>
      <c r="D28" s="49"/>
      <c r="E28" s="46">
        <f>'Муниципальные районы'!B27-Учреждения!E5+'Муниципальные районы'!B26+E9</f>
        <v>7615890.1291200006</v>
      </c>
    </row>
    <row r="29" spans="1:6" x14ac:dyDescent="0.25">
      <c r="A29" s="14"/>
      <c r="B29" s="15"/>
      <c r="C29" s="15"/>
      <c r="D29" s="6"/>
      <c r="E29" s="16"/>
    </row>
    <row r="30" spans="1:6" x14ac:dyDescent="0.25">
      <c r="A30" s="50" t="s">
        <v>14</v>
      </c>
      <c r="B30" s="52" t="s">
        <v>6</v>
      </c>
      <c r="C30" s="53" t="s">
        <v>7</v>
      </c>
      <c r="D30" s="53"/>
      <c r="E30" s="53"/>
    </row>
    <row r="31" spans="1:6" ht="82.8" x14ac:dyDescent="0.25">
      <c r="A31" s="51"/>
      <c r="B31" s="52"/>
      <c r="C31" s="17" t="s">
        <v>8</v>
      </c>
      <c r="D31" s="17" t="s">
        <v>9</v>
      </c>
      <c r="E31" s="17" t="s">
        <v>10</v>
      </c>
    </row>
    <row r="32" spans="1:6" x14ac:dyDescent="0.25">
      <c r="A32" s="18" t="s">
        <v>53</v>
      </c>
      <c r="B32" s="41">
        <v>4430.6609699999999</v>
      </c>
      <c r="C32" s="41">
        <v>3435.76</v>
      </c>
      <c r="D32" s="41"/>
      <c r="E32" s="41">
        <v>994.90097000000003</v>
      </c>
      <c r="F32" s="40"/>
    </row>
    <row r="33" spans="1:6" x14ac:dyDescent="0.25">
      <c r="A33" s="18" t="s">
        <v>54</v>
      </c>
      <c r="B33" s="41">
        <v>180</v>
      </c>
      <c r="C33" s="41">
        <v>180</v>
      </c>
      <c r="D33" s="41"/>
      <c r="E33" s="41"/>
      <c r="F33" s="40"/>
    </row>
    <row r="34" spans="1:6" x14ac:dyDescent="0.25">
      <c r="A34" s="18" t="s">
        <v>55</v>
      </c>
      <c r="B34" s="41">
        <v>1443.1237799999999</v>
      </c>
      <c r="C34" s="41"/>
      <c r="D34" s="41">
        <v>1443.1237799999999</v>
      </c>
      <c r="E34" s="41"/>
      <c r="F34" s="40"/>
    </row>
    <row r="35" spans="1:6" x14ac:dyDescent="0.25">
      <c r="A35" s="18" t="s">
        <v>56</v>
      </c>
      <c r="B35" s="41">
        <v>45237.046589999998</v>
      </c>
      <c r="C35" s="41">
        <v>201</v>
      </c>
      <c r="D35" s="41">
        <v>4836.0465899999999</v>
      </c>
      <c r="E35" s="41">
        <v>15</v>
      </c>
      <c r="F35" s="40"/>
    </row>
    <row r="36" spans="1:6" ht="27.6" x14ac:dyDescent="0.25">
      <c r="A36" s="18" t="s">
        <v>57</v>
      </c>
      <c r="B36" s="41">
        <v>9150.4364100000003</v>
      </c>
      <c r="C36" s="41"/>
      <c r="D36" s="41">
        <v>131.41132999999999</v>
      </c>
      <c r="E36" s="41"/>
      <c r="F36" s="40"/>
    </row>
    <row r="37" spans="1:6" x14ac:dyDescent="0.25">
      <c r="A37" s="18" t="s">
        <v>58</v>
      </c>
      <c r="B37" s="41">
        <v>423.03798</v>
      </c>
      <c r="C37" s="41">
        <v>190</v>
      </c>
      <c r="D37" s="41">
        <v>165.99999</v>
      </c>
      <c r="E37" s="41"/>
      <c r="F37" s="40"/>
    </row>
    <row r="38" spans="1:6" x14ac:dyDescent="0.25">
      <c r="A38" s="18" t="s">
        <v>59</v>
      </c>
      <c r="B38" s="41">
        <v>2323.2019500000001</v>
      </c>
      <c r="C38" s="41">
        <v>2292.65139</v>
      </c>
      <c r="D38" s="41">
        <v>-55.609200000000001</v>
      </c>
      <c r="E38" s="41"/>
      <c r="F38" s="40"/>
    </row>
    <row r="39" spans="1:6" ht="27.6" x14ac:dyDescent="0.25">
      <c r="A39" s="18" t="s">
        <v>60</v>
      </c>
      <c r="B39" s="41">
        <v>661679.34681000002</v>
      </c>
      <c r="C39" s="41">
        <v>-234.91531000000001</v>
      </c>
      <c r="D39" s="41">
        <v>-9.9444199999999991</v>
      </c>
      <c r="E39" s="41"/>
      <c r="F39" s="40"/>
    </row>
    <row r="40" spans="1:6" x14ac:dyDescent="0.25">
      <c r="A40" s="18" t="s">
        <v>61</v>
      </c>
      <c r="B40" s="41">
        <v>4015.8537900000001</v>
      </c>
      <c r="C40" s="41">
        <v>3500</v>
      </c>
      <c r="D40" s="41"/>
      <c r="E40" s="41">
        <v>115.85379</v>
      </c>
      <c r="F40" s="40"/>
    </row>
    <row r="41" spans="1:6" x14ac:dyDescent="0.25">
      <c r="A41" s="18" t="s">
        <v>62</v>
      </c>
      <c r="B41" s="41">
        <v>4802.634</v>
      </c>
      <c r="C41" s="41">
        <v>3000</v>
      </c>
      <c r="D41" s="41">
        <v>1304.104</v>
      </c>
      <c r="E41" s="41">
        <v>110</v>
      </c>
      <c r="F41" s="40"/>
    </row>
    <row r="42" spans="1:6" x14ac:dyDescent="0.25">
      <c r="A42" s="18" t="s">
        <v>63</v>
      </c>
      <c r="B42" s="41">
        <v>82242.970499999996</v>
      </c>
      <c r="C42" s="41">
        <v>2000</v>
      </c>
      <c r="D42" s="41"/>
      <c r="E42" s="41"/>
      <c r="F42" s="40"/>
    </row>
    <row r="43" spans="1:6" x14ac:dyDescent="0.25">
      <c r="A43" s="18" t="s">
        <v>64</v>
      </c>
      <c r="B43" s="41">
        <v>317123.71899000002</v>
      </c>
      <c r="C43" s="41">
        <v>5355</v>
      </c>
      <c r="D43" s="41">
        <v>960</v>
      </c>
      <c r="E43" s="41">
        <v>244124.484</v>
      </c>
      <c r="F43" s="40"/>
    </row>
    <row r="44" spans="1:6" ht="27.6" x14ac:dyDescent="0.25">
      <c r="A44" s="18" t="s">
        <v>65</v>
      </c>
      <c r="B44" s="41">
        <v>163138.20929</v>
      </c>
      <c r="C44" s="41">
        <v>12528.75063</v>
      </c>
      <c r="D44" s="41">
        <v>1000</v>
      </c>
      <c r="E44" s="41">
        <v>79188.949800000002</v>
      </c>
      <c r="F44" s="40"/>
    </row>
    <row r="45" spans="1:6" x14ac:dyDescent="0.25">
      <c r="A45" s="18" t="s">
        <v>66</v>
      </c>
      <c r="B45" s="41">
        <v>22835.34332</v>
      </c>
      <c r="C45" s="41">
        <v>-159.13891000000001</v>
      </c>
      <c r="D45" s="41">
        <v>505.84757999999999</v>
      </c>
      <c r="E45" s="41"/>
      <c r="F45" s="40"/>
    </row>
    <row r="46" spans="1:6" x14ac:dyDescent="0.25">
      <c r="A46" s="18" t="s">
        <v>67</v>
      </c>
      <c r="B46" s="41">
        <v>9089.5486000000001</v>
      </c>
      <c r="C46" s="41">
        <v>3630.875</v>
      </c>
      <c r="D46" s="41"/>
      <c r="E46" s="41"/>
      <c r="F46" s="40"/>
    </row>
    <row r="47" spans="1:6" x14ac:dyDescent="0.25">
      <c r="A47" s="18" t="s">
        <v>68</v>
      </c>
      <c r="B47" s="41">
        <v>9978.8112899999996</v>
      </c>
      <c r="C47" s="41"/>
      <c r="D47" s="41">
        <v>570.35449000000006</v>
      </c>
      <c r="E47" s="41"/>
      <c r="F47" s="40"/>
    </row>
    <row r="48" spans="1:6" x14ac:dyDescent="0.25">
      <c r="A48" s="18" t="s">
        <v>69</v>
      </c>
      <c r="B48" s="41">
        <v>3.9077199999999999</v>
      </c>
      <c r="C48" s="41"/>
      <c r="D48" s="41"/>
      <c r="E48" s="41"/>
      <c r="F48" s="40"/>
    </row>
    <row r="49" spans="1:6" x14ac:dyDescent="0.25">
      <c r="A49" s="18" t="s">
        <v>70</v>
      </c>
      <c r="B49" s="41">
        <v>1263.7624699999999</v>
      </c>
      <c r="C49" s="41">
        <v>3765.8270000000002</v>
      </c>
      <c r="D49" s="41">
        <v>1220.3</v>
      </c>
      <c r="E49" s="41">
        <v>-5078.3090899999997</v>
      </c>
      <c r="F49" s="40"/>
    </row>
    <row r="50" spans="1:6" x14ac:dyDescent="0.25">
      <c r="A50" s="18" t="s">
        <v>71</v>
      </c>
      <c r="B50" s="41">
        <v>46340.457629999997</v>
      </c>
      <c r="C50" s="41"/>
      <c r="D50" s="41"/>
      <c r="E50" s="41"/>
      <c r="F50" s="40"/>
    </row>
    <row r="51" spans="1:6" x14ac:dyDescent="0.25">
      <c r="A51" s="18" t="s">
        <v>72</v>
      </c>
      <c r="B51" s="41">
        <v>4000</v>
      </c>
      <c r="C51" s="41"/>
      <c r="D51" s="41"/>
      <c r="E51" s="41"/>
      <c r="F51" s="40"/>
    </row>
    <row r="52" spans="1:6" x14ac:dyDescent="0.25">
      <c r="A52" s="18" t="s">
        <v>73</v>
      </c>
      <c r="B52" s="41">
        <v>170</v>
      </c>
      <c r="C52" s="41"/>
      <c r="D52" s="41"/>
      <c r="E52" s="41"/>
      <c r="F52" s="40"/>
    </row>
    <row r="53" spans="1:6" x14ac:dyDescent="0.25">
      <c r="A53" s="18" t="s">
        <v>74</v>
      </c>
      <c r="B53" s="41">
        <v>61.474870000000003</v>
      </c>
      <c r="C53" s="41">
        <v>51.560870000000001</v>
      </c>
      <c r="D53" s="41"/>
      <c r="E53" s="41"/>
      <c r="F53" s="40"/>
    </row>
    <row r="54" spans="1:6" x14ac:dyDescent="0.25">
      <c r="A54" s="18" t="s">
        <v>75</v>
      </c>
      <c r="B54" s="41">
        <v>24004.807489999999</v>
      </c>
      <c r="C54" s="41">
        <v>16255</v>
      </c>
      <c r="D54" s="41">
        <v>6785</v>
      </c>
      <c r="E54" s="41"/>
      <c r="F54" s="40"/>
    </row>
    <row r="55" spans="1:6" x14ac:dyDescent="0.25">
      <c r="A55" s="18" t="s">
        <v>76</v>
      </c>
      <c r="B55" s="41">
        <v>25829.902839999999</v>
      </c>
      <c r="C55" s="41">
        <v>747.91700000000003</v>
      </c>
      <c r="D55" s="41"/>
      <c r="E55" s="41"/>
      <c r="F55" s="40"/>
    </row>
    <row r="56" spans="1:6" x14ac:dyDescent="0.25">
      <c r="A56" s="18" t="s">
        <v>77</v>
      </c>
      <c r="B56" s="41">
        <v>417.52395999999999</v>
      </c>
      <c r="C56" s="41"/>
      <c r="D56" s="41"/>
      <c r="E56" s="41"/>
      <c r="F56" s="40"/>
    </row>
    <row r="57" spans="1:6" x14ac:dyDescent="0.25">
      <c r="A57" s="18" t="s">
        <v>78</v>
      </c>
      <c r="B57" s="41">
        <v>34557.599600000001</v>
      </c>
      <c r="C57" s="41">
        <v>-28.962900000000001</v>
      </c>
      <c r="D57" s="41"/>
      <c r="E57" s="41"/>
      <c r="F57" s="40"/>
    </row>
    <row r="58" spans="1:6" x14ac:dyDescent="0.25">
      <c r="A58" s="18" t="s">
        <v>79</v>
      </c>
      <c r="B58" s="41">
        <v>1.9636800000000001</v>
      </c>
      <c r="C58" s="41"/>
      <c r="D58" s="41"/>
      <c r="E58" s="41"/>
      <c r="F58" s="40"/>
    </row>
    <row r="59" spans="1:6" ht="27.6" x14ac:dyDescent="0.25">
      <c r="A59" s="18" t="s">
        <v>80</v>
      </c>
      <c r="B59" s="41">
        <v>1565.15013</v>
      </c>
      <c r="C59" s="41">
        <v>960</v>
      </c>
      <c r="D59" s="41"/>
      <c r="E59" s="41"/>
      <c r="F59" s="40"/>
    </row>
    <row r="60" spans="1:6" ht="27.6" x14ac:dyDescent="0.25">
      <c r="A60" s="18" t="s">
        <v>81</v>
      </c>
      <c r="B60" s="41">
        <v>45022.440750000002</v>
      </c>
      <c r="C60" s="41"/>
      <c r="D60" s="41">
        <v>5</v>
      </c>
      <c r="E60" s="41"/>
      <c r="F60" s="40"/>
    </row>
    <row r="61" spans="1:6" ht="27.6" x14ac:dyDescent="0.25">
      <c r="A61" s="18" t="s">
        <v>82</v>
      </c>
      <c r="B61" s="41">
        <v>1969.68094</v>
      </c>
      <c r="C61" s="41">
        <v>-336.02033999999998</v>
      </c>
      <c r="D61" s="41">
        <v>-133.60120000000001</v>
      </c>
      <c r="E61" s="41"/>
      <c r="F61" s="40"/>
    </row>
    <row r="62" spans="1:6" ht="27.6" x14ac:dyDescent="0.25">
      <c r="A62" s="18" t="s">
        <v>83</v>
      </c>
      <c r="B62" s="41">
        <v>16237.50892</v>
      </c>
      <c r="C62" s="41">
        <v>2562.1950000000002</v>
      </c>
      <c r="D62" s="41"/>
      <c r="E62" s="41"/>
      <c r="F62" s="40"/>
    </row>
    <row r="63" spans="1:6" x14ac:dyDescent="0.25">
      <c r="A63" s="19" t="s">
        <v>84</v>
      </c>
      <c r="B63" s="42">
        <v>1539540.12527</v>
      </c>
      <c r="C63" s="42">
        <v>59897.499430000003</v>
      </c>
      <c r="D63" s="42">
        <v>18728.032940000001</v>
      </c>
      <c r="E63" s="42">
        <v>319470.87946999999</v>
      </c>
      <c r="F63" s="40"/>
    </row>
    <row r="64" spans="1:6" x14ac:dyDescent="0.25">
      <c r="B64" s="40"/>
      <c r="C64" s="40"/>
      <c r="D64" s="40"/>
      <c r="E64" s="40"/>
    </row>
  </sheetData>
  <mergeCells count="28">
    <mergeCell ref="A1:E1"/>
    <mergeCell ref="A2:E2"/>
    <mergeCell ref="A5:D5"/>
    <mergeCell ref="A11:D11"/>
    <mergeCell ref="A27:D27"/>
    <mergeCell ref="A26:D26"/>
    <mergeCell ref="A25:D25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A28:D28"/>
    <mergeCell ref="A30:A31"/>
    <mergeCell ref="B30:B31"/>
    <mergeCell ref="C30:E30"/>
    <mergeCell ref="A7:D7"/>
    <mergeCell ref="A8:D8"/>
    <mergeCell ref="A10:D10"/>
    <mergeCell ref="A9:D9"/>
    <mergeCell ref="A13:D13"/>
    <mergeCell ref="A12:D12"/>
    <mergeCell ref="A15:D15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topLeftCell="A19" zoomScaleNormal="100" zoomScaleSheetLayoutView="100" workbookViewId="0">
      <selection activeCell="B26" sqref="B26"/>
    </sheetView>
  </sheetViews>
  <sheetFormatPr defaultColWidth="8.6640625" defaultRowHeight="13.8" x14ac:dyDescent="0.25"/>
  <cols>
    <col min="1" max="1" width="38.33203125" style="30" customWidth="1"/>
    <col min="2" max="2" width="13.109375" style="30" customWidth="1"/>
    <col min="3" max="3" width="10.5546875" style="30" customWidth="1"/>
    <col min="4" max="4" width="11.44140625" style="30" customWidth="1"/>
    <col min="5" max="5" width="13.109375" style="30" customWidth="1"/>
    <col min="6" max="6" width="12.109375" style="30" customWidth="1"/>
    <col min="7" max="7" width="12.5546875" style="30" customWidth="1"/>
    <col min="8" max="8" width="12.6640625" style="30" customWidth="1"/>
    <col min="9" max="9" width="10.88671875" style="30" customWidth="1"/>
    <col min="10" max="10" width="12.6640625" style="30" customWidth="1"/>
    <col min="11" max="11" width="11" style="30" customWidth="1"/>
    <col min="12" max="13" width="11.88671875" style="30" customWidth="1"/>
    <col min="14" max="14" width="11.109375" style="30" customWidth="1"/>
    <col min="15" max="15" width="11.5546875" style="30" customWidth="1"/>
    <col min="16" max="16384" width="8.6640625" style="30"/>
  </cols>
  <sheetData>
    <row r="1" spans="1:20" s="27" customFormat="1" ht="15.6" x14ac:dyDescent="0.3">
      <c r="A1" s="26" t="s">
        <v>52</v>
      </c>
      <c r="C1" s="28" t="s">
        <v>13</v>
      </c>
    </row>
    <row r="2" spans="1:20" x14ac:dyDescent="0.25">
      <c r="A2" s="29" t="str">
        <f>TEXT(EndData2,"[$-FC19]ДД.ММ.ГГГ")</f>
        <v>11.02.2022</v>
      </c>
      <c r="B2" s="29">
        <f>A2+1</f>
        <v>44604</v>
      </c>
      <c r="C2" s="25" t="str">
        <f>TEXT(B2,"[$-FC19]ДД.ММ.ГГГ")</f>
        <v>12.02.2022</v>
      </c>
      <c r="P2" s="31" t="s">
        <v>12</v>
      </c>
    </row>
    <row r="3" spans="1:20" ht="51.75" customHeight="1" x14ac:dyDescent="0.25">
      <c r="A3" s="22" t="s">
        <v>15</v>
      </c>
      <c r="B3" s="32" t="s">
        <v>16</v>
      </c>
      <c r="C3" s="33" t="s">
        <v>17</v>
      </c>
      <c r="D3" s="33" t="s">
        <v>18</v>
      </c>
      <c r="E3" s="33" t="s">
        <v>19</v>
      </c>
      <c r="F3" s="33" t="s">
        <v>20</v>
      </c>
      <c r="G3" s="33" t="s">
        <v>21</v>
      </c>
      <c r="H3" s="33" t="s">
        <v>22</v>
      </c>
      <c r="I3" s="33" t="s">
        <v>23</v>
      </c>
      <c r="J3" s="33" t="s">
        <v>24</v>
      </c>
      <c r="K3" s="33" t="s">
        <v>25</v>
      </c>
      <c r="L3" s="33" t="s">
        <v>26</v>
      </c>
      <c r="M3" s="33" t="s">
        <v>27</v>
      </c>
      <c r="N3" s="33" t="s">
        <v>28</v>
      </c>
      <c r="O3" s="33" t="s">
        <v>29</v>
      </c>
      <c r="P3" s="34" t="s">
        <v>11</v>
      </c>
    </row>
    <row r="4" spans="1:20" ht="39.6" x14ac:dyDescent="0.25">
      <c r="A4" s="20" t="s">
        <v>31</v>
      </c>
      <c r="B4" s="23"/>
      <c r="C4" s="23">
        <v>16655.330000000002</v>
      </c>
      <c r="D4" s="23">
        <v>25663.25</v>
      </c>
      <c r="E4" s="23">
        <v>3884</v>
      </c>
      <c r="F4" s="23">
        <v>2648</v>
      </c>
      <c r="G4" s="23">
        <v>23227.083330000001</v>
      </c>
      <c r="H4" s="23">
        <v>11374.94</v>
      </c>
      <c r="I4" s="23">
        <v>7500</v>
      </c>
      <c r="J4" s="23">
        <v>10790.583329999999</v>
      </c>
      <c r="K4" s="23">
        <v>5413</v>
      </c>
      <c r="L4" s="23"/>
      <c r="M4" s="23">
        <v>2208.0833200000002</v>
      </c>
      <c r="N4" s="23">
        <v>12102.833000000001</v>
      </c>
      <c r="O4" s="23">
        <v>20000</v>
      </c>
      <c r="P4" s="43">
        <v>141467.10298</v>
      </c>
      <c r="Q4" s="31"/>
      <c r="R4" s="31"/>
      <c r="S4" s="31"/>
      <c r="T4" s="31"/>
    </row>
    <row r="5" spans="1:20" ht="26.4" x14ac:dyDescent="0.25">
      <c r="A5" s="20" t="s">
        <v>32</v>
      </c>
      <c r="B5" s="23">
        <v>3615.5</v>
      </c>
      <c r="C5" s="23">
        <v>4030.16</v>
      </c>
      <c r="D5" s="23">
        <v>104</v>
      </c>
      <c r="E5" s="23">
        <v>1150</v>
      </c>
      <c r="F5" s="23">
        <v>1164.0999999999999</v>
      </c>
      <c r="G5" s="23">
        <v>11810.333329999999</v>
      </c>
      <c r="H5" s="23">
        <v>2330.88</v>
      </c>
      <c r="I5" s="23">
        <v>500</v>
      </c>
      <c r="J5" s="23">
        <v>2604.5833299999999</v>
      </c>
      <c r="K5" s="23">
        <v>2907</v>
      </c>
      <c r="L5" s="23"/>
      <c r="M5" s="23">
        <v>2245.5833299999999</v>
      </c>
      <c r="N5" s="23">
        <v>8668.0400000000009</v>
      </c>
      <c r="O5" s="23">
        <v>6539.9</v>
      </c>
      <c r="P5" s="43">
        <v>47670.079989999998</v>
      </c>
      <c r="Q5" s="31"/>
      <c r="R5" s="31"/>
      <c r="S5" s="31"/>
      <c r="T5" s="31"/>
    </row>
    <row r="6" spans="1:20" ht="39.6" x14ac:dyDescent="0.25">
      <c r="A6" s="20" t="s">
        <v>33</v>
      </c>
      <c r="B6" s="23">
        <v>8859.4763600000006</v>
      </c>
      <c r="C6" s="23">
        <v>38999.381000000001</v>
      </c>
      <c r="D6" s="23">
        <v>29200</v>
      </c>
      <c r="E6" s="23">
        <v>14800</v>
      </c>
      <c r="F6" s="23">
        <v>2476</v>
      </c>
      <c r="G6" s="23">
        <v>16397.833330000001</v>
      </c>
      <c r="H6" s="23">
        <v>19610.560000000001</v>
      </c>
      <c r="I6" s="23">
        <v>3700</v>
      </c>
      <c r="J6" s="23">
        <v>31377.130499999999</v>
      </c>
      <c r="K6" s="23">
        <v>5250</v>
      </c>
      <c r="L6" s="23">
        <v>24676.5</v>
      </c>
      <c r="M6" s="23">
        <v>14917.666660000001</v>
      </c>
      <c r="N6" s="23">
        <v>6500</v>
      </c>
      <c r="O6" s="23">
        <v>18829.93</v>
      </c>
      <c r="P6" s="43">
        <v>235594.47785</v>
      </c>
      <c r="Q6" s="31"/>
      <c r="R6" s="31"/>
      <c r="S6" s="31"/>
      <c r="T6" s="31"/>
    </row>
    <row r="7" spans="1:20" ht="105.6" x14ac:dyDescent="0.25">
      <c r="A7" s="20" t="s">
        <v>34</v>
      </c>
      <c r="B7" s="23"/>
      <c r="C7" s="23"/>
      <c r="D7" s="23"/>
      <c r="E7" s="23"/>
      <c r="F7" s="23"/>
      <c r="G7" s="23">
        <v>1300</v>
      </c>
      <c r="H7" s="23"/>
      <c r="I7" s="23"/>
      <c r="J7" s="23"/>
      <c r="K7" s="23"/>
      <c r="L7" s="23"/>
      <c r="M7" s="23"/>
      <c r="N7" s="23"/>
      <c r="O7" s="23"/>
      <c r="P7" s="43">
        <v>1300</v>
      </c>
      <c r="Q7" s="31"/>
      <c r="R7" s="31"/>
      <c r="S7" s="31"/>
      <c r="T7" s="31"/>
    </row>
    <row r="8" spans="1:20" ht="79.2" x14ac:dyDescent="0.25">
      <c r="A8" s="20" t="s">
        <v>35</v>
      </c>
      <c r="B8" s="23"/>
      <c r="C8" s="23"/>
      <c r="D8" s="23">
        <v>273.8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3">
        <v>273.8</v>
      </c>
      <c r="Q8" s="31"/>
      <c r="R8" s="31"/>
      <c r="S8" s="31"/>
      <c r="T8" s="31"/>
    </row>
    <row r="9" spans="1:20" ht="79.2" x14ac:dyDescent="0.25">
      <c r="A9" s="20" t="s">
        <v>36</v>
      </c>
      <c r="B9" s="23"/>
      <c r="C9" s="23">
        <v>4485.83</v>
      </c>
      <c r="D9" s="23">
        <v>652.75</v>
      </c>
      <c r="E9" s="23">
        <v>573</v>
      </c>
      <c r="F9" s="23">
        <v>146.166</v>
      </c>
      <c r="G9" s="23">
        <v>655.41665999999998</v>
      </c>
      <c r="H9" s="23"/>
      <c r="I9" s="23"/>
      <c r="J9" s="23"/>
      <c r="K9" s="23"/>
      <c r="L9" s="23">
        <v>535.16665999999998</v>
      </c>
      <c r="M9" s="23">
        <v>252.33332999999999</v>
      </c>
      <c r="N9" s="23">
        <v>748</v>
      </c>
      <c r="O9" s="23">
        <v>172.8</v>
      </c>
      <c r="P9" s="43">
        <v>8221.4626499999995</v>
      </c>
      <c r="Q9" s="31"/>
      <c r="R9" s="31"/>
      <c r="S9" s="31"/>
      <c r="T9" s="31"/>
    </row>
    <row r="10" spans="1:20" ht="79.2" x14ac:dyDescent="0.25">
      <c r="A10" s="20" t="s">
        <v>37</v>
      </c>
      <c r="B10" s="23">
        <v>966</v>
      </c>
      <c r="C10" s="23">
        <v>398.07479999999998</v>
      </c>
      <c r="D10" s="23">
        <v>186.8</v>
      </c>
      <c r="E10" s="23">
        <v>102</v>
      </c>
      <c r="F10" s="23"/>
      <c r="G10" s="23">
        <v>93.415999999999997</v>
      </c>
      <c r="H10" s="23">
        <v>193.18</v>
      </c>
      <c r="I10" s="23">
        <v>70</v>
      </c>
      <c r="J10" s="23">
        <v>83</v>
      </c>
      <c r="K10" s="23">
        <v>229.78</v>
      </c>
      <c r="L10" s="23">
        <v>173.7</v>
      </c>
      <c r="M10" s="23">
        <v>91.14</v>
      </c>
      <c r="N10" s="23">
        <v>62.274999999999999</v>
      </c>
      <c r="O10" s="23">
        <v>119.18</v>
      </c>
      <c r="P10" s="43">
        <v>2768.5457999999999</v>
      </c>
      <c r="Q10" s="31"/>
      <c r="R10" s="31"/>
      <c r="S10" s="31"/>
      <c r="T10" s="31"/>
    </row>
    <row r="11" spans="1:20" ht="158.4" x14ac:dyDescent="0.25">
      <c r="A11" s="20" t="s">
        <v>38</v>
      </c>
      <c r="B11" s="23">
        <v>39120.751239999998</v>
      </c>
      <c r="C11" s="23"/>
      <c r="D11" s="23"/>
      <c r="E11" s="23">
        <v>6680</v>
      </c>
      <c r="F11" s="23"/>
      <c r="G11" s="23"/>
      <c r="H11" s="23">
        <v>12342.357330000001</v>
      </c>
      <c r="I11" s="23">
        <v>4185</v>
      </c>
      <c r="J11" s="23">
        <v>15598.9</v>
      </c>
      <c r="K11" s="23"/>
      <c r="L11" s="23"/>
      <c r="M11" s="23"/>
      <c r="N11" s="23">
        <v>11000</v>
      </c>
      <c r="O11" s="23">
        <v>10291.29333</v>
      </c>
      <c r="P11" s="43">
        <v>99218.301900000006</v>
      </c>
      <c r="Q11" s="31"/>
      <c r="R11" s="31"/>
      <c r="S11" s="31"/>
      <c r="T11" s="31"/>
    </row>
    <row r="12" spans="1:20" ht="92.4" x14ac:dyDescent="0.25">
      <c r="A12" s="20" t="s">
        <v>39</v>
      </c>
      <c r="B12" s="23">
        <v>4171.4393600000003</v>
      </c>
      <c r="C12" s="23">
        <v>7700</v>
      </c>
      <c r="D12" s="23">
        <v>1600</v>
      </c>
      <c r="E12" s="23">
        <v>600</v>
      </c>
      <c r="F12" s="23"/>
      <c r="G12" s="23">
        <v>391</v>
      </c>
      <c r="H12" s="23">
        <v>1000</v>
      </c>
      <c r="I12" s="23">
        <v>100</v>
      </c>
      <c r="J12" s="23"/>
      <c r="K12" s="23"/>
      <c r="L12" s="23"/>
      <c r="M12" s="23"/>
      <c r="N12" s="23">
        <v>1000</v>
      </c>
      <c r="O12" s="23">
        <v>600</v>
      </c>
      <c r="P12" s="43">
        <v>17162.43936</v>
      </c>
      <c r="Q12" s="31"/>
      <c r="R12" s="31"/>
      <c r="S12" s="31"/>
      <c r="T12" s="31"/>
    </row>
    <row r="13" spans="1:20" ht="132" x14ac:dyDescent="0.25">
      <c r="A13" s="20" t="s">
        <v>40</v>
      </c>
      <c r="B13" s="23"/>
      <c r="C13" s="23"/>
      <c r="D13" s="23"/>
      <c r="E13" s="23"/>
      <c r="F13" s="23"/>
      <c r="G13" s="23"/>
      <c r="H13" s="23">
        <v>3.7250000000000001</v>
      </c>
      <c r="I13" s="23"/>
      <c r="J13" s="23"/>
      <c r="K13" s="23"/>
      <c r="L13" s="23"/>
      <c r="M13" s="23"/>
      <c r="N13" s="23"/>
      <c r="O13" s="23"/>
      <c r="P13" s="43">
        <v>3.7250000000000001</v>
      </c>
      <c r="Q13" s="31"/>
      <c r="R13" s="31"/>
      <c r="S13" s="31"/>
      <c r="T13" s="31"/>
    </row>
    <row r="14" spans="1:20" ht="118.8" x14ac:dyDescent="0.25">
      <c r="A14" s="20" t="s">
        <v>41</v>
      </c>
      <c r="B14" s="23">
        <v>9000</v>
      </c>
      <c r="C14" s="23">
        <v>2827.62</v>
      </c>
      <c r="D14" s="23">
        <v>410</v>
      </c>
      <c r="E14" s="23">
        <v>270</v>
      </c>
      <c r="F14" s="23"/>
      <c r="G14" s="23">
        <v>466.83499999999998</v>
      </c>
      <c r="H14" s="23">
        <v>31.45</v>
      </c>
      <c r="I14" s="23">
        <v>36</v>
      </c>
      <c r="J14" s="23">
        <v>810</v>
      </c>
      <c r="K14" s="23"/>
      <c r="L14" s="23"/>
      <c r="M14" s="23"/>
      <c r="N14" s="23">
        <v>495.75</v>
      </c>
      <c r="O14" s="23">
        <v>366.13799999999998</v>
      </c>
      <c r="P14" s="43">
        <v>14713.793</v>
      </c>
      <c r="Q14" s="31"/>
      <c r="R14" s="31"/>
      <c r="S14" s="31"/>
      <c r="T14" s="31"/>
    </row>
    <row r="15" spans="1:20" ht="118.8" x14ac:dyDescent="0.25">
      <c r="A15" s="20" t="s">
        <v>42</v>
      </c>
      <c r="B15" s="23">
        <v>23754.899730000001</v>
      </c>
      <c r="C15" s="23"/>
      <c r="D15" s="23"/>
      <c r="E15" s="23">
        <v>2400</v>
      </c>
      <c r="F15" s="23"/>
      <c r="G15" s="23"/>
      <c r="H15" s="23">
        <v>3585.75</v>
      </c>
      <c r="I15" s="23">
        <v>817</v>
      </c>
      <c r="J15" s="23">
        <v>15000</v>
      </c>
      <c r="K15" s="23"/>
      <c r="L15" s="23"/>
      <c r="M15" s="23"/>
      <c r="N15" s="23">
        <v>3000</v>
      </c>
      <c r="O15" s="23">
        <v>3700</v>
      </c>
      <c r="P15" s="43">
        <v>52257.649729999997</v>
      </c>
      <c r="Q15" s="31"/>
      <c r="R15" s="31"/>
      <c r="S15" s="31"/>
      <c r="T15" s="31"/>
    </row>
    <row r="16" spans="1:20" ht="66" x14ac:dyDescent="0.25">
      <c r="A16" s="20" t="s">
        <v>43</v>
      </c>
      <c r="B16" s="23">
        <v>22442.74451</v>
      </c>
      <c r="C16" s="23">
        <v>4356.7506599999997</v>
      </c>
      <c r="D16" s="23">
        <v>2954.25</v>
      </c>
      <c r="E16" s="23"/>
      <c r="F16" s="23">
        <v>600</v>
      </c>
      <c r="G16" s="23"/>
      <c r="H16" s="23">
        <v>83.731570000000005</v>
      </c>
      <c r="I16" s="23">
        <v>64</v>
      </c>
      <c r="J16" s="23"/>
      <c r="K16" s="23">
        <v>431</v>
      </c>
      <c r="L16" s="23"/>
      <c r="M16" s="23"/>
      <c r="N16" s="23">
        <v>1333.6659999999999</v>
      </c>
      <c r="O16" s="23">
        <v>2607.1923999999999</v>
      </c>
      <c r="P16" s="43">
        <v>34873.335140000003</v>
      </c>
      <c r="Q16" s="31"/>
      <c r="R16" s="31"/>
      <c r="S16" s="31"/>
      <c r="T16" s="31"/>
    </row>
    <row r="17" spans="1:20" ht="92.4" x14ac:dyDescent="0.25">
      <c r="A17" s="20" t="s">
        <v>44</v>
      </c>
      <c r="B17" s="23">
        <v>2547.63958</v>
      </c>
      <c r="C17" s="23"/>
      <c r="D17" s="23"/>
      <c r="E17" s="23"/>
      <c r="F17" s="23"/>
      <c r="G17" s="23"/>
      <c r="H17" s="23"/>
      <c r="I17" s="23">
        <v>26.2</v>
      </c>
      <c r="J17" s="23">
        <v>373.7</v>
      </c>
      <c r="K17" s="23"/>
      <c r="L17" s="23"/>
      <c r="M17" s="23"/>
      <c r="N17" s="23"/>
      <c r="O17" s="23">
        <v>109.1229</v>
      </c>
      <c r="P17" s="43">
        <v>3056.66248</v>
      </c>
      <c r="Q17" s="31"/>
      <c r="R17" s="31"/>
      <c r="S17" s="31"/>
      <c r="T17" s="31"/>
    </row>
    <row r="18" spans="1:20" ht="79.2" x14ac:dyDescent="0.25">
      <c r="A18" s="20" t="s">
        <v>45</v>
      </c>
      <c r="B18" s="23">
        <v>3078.4963499999999</v>
      </c>
      <c r="C18" s="23"/>
      <c r="D18" s="23"/>
      <c r="E18" s="23"/>
      <c r="F18" s="23"/>
      <c r="G18" s="23"/>
      <c r="H18" s="23">
        <v>100</v>
      </c>
      <c r="I18" s="23"/>
      <c r="J18" s="23"/>
      <c r="K18" s="23"/>
      <c r="L18" s="23"/>
      <c r="M18" s="23"/>
      <c r="N18" s="23"/>
      <c r="O18" s="23"/>
      <c r="P18" s="43">
        <v>3178.4963499999999</v>
      </c>
      <c r="Q18" s="31"/>
      <c r="R18" s="31"/>
      <c r="S18" s="31"/>
      <c r="T18" s="31"/>
    </row>
    <row r="19" spans="1:20" ht="79.2" x14ac:dyDescent="0.25">
      <c r="A19" s="20" t="s">
        <v>46</v>
      </c>
      <c r="B19" s="23"/>
      <c r="C19" s="23">
        <v>36000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43">
        <v>36000</v>
      </c>
      <c r="Q19" s="31"/>
      <c r="R19" s="31"/>
      <c r="S19" s="31"/>
      <c r="T19" s="31"/>
    </row>
    <row r="20" spans="1:20" ht="66" x14ac:dyDescent="0.25">
      <c r="A20" s="20" t="s">
        <v>47</v>
      </c>
      <c r="B20" s="23">
        <v>26471.218379999998</v>
      </c>
      <c r="C20" s="23">
        <v>11332.824000000001</v>
      </c>
      <c r="D20" s="23">
        <v>2417</v>
      </c>
      <c r="E20" s="23">
        <v>2890</v>
      </c>
      <c r="F20" s="23">
        <v>1000</v>
      </c>
      <c r="G20" s="23">
        <v>1324.44</v>
      </c>
      <c r="H20" s="23">
        <v>968.96</v>
      </c>
      <c r="I20" s="23">
        <v>429.66</v>
      </c>
      <c r="J20" s="23">
        <v>3672</v>
      </c>
      <c r="K20" s="23">
        <v>812.44799999999998</v>
      </c>
      <c r="L20" s="23">
        <v>2472.5100000000002</v>
      </c>
      <c r="M20" s="23">
        <v>1567.16</v>
      </c>
      <c r="N20" s="23">
        <v>1861.86</v>
      </c>
      <c r="O20" s="23">
        <v>1734.2639999999999</v>
      </c>
      <c r="P20" s="43">
        <v>58954.344380000002</v>
      </c>
      <c r="Q20" s="31"/>
      <c r="R20" s="31"/>
      <c r="S20" s="31"/>
      <c r="T20" s="31"/>
    </row>
    <row r="21" spans="1:20" ht="52.8" x14ac:dyDescent="0.25">
      <c r="A21" s="20" t="s">
        <v>48</v>
      </c>
      <c r="B21" s="23">
        <v>128100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43">
        <v>128100</v>
      </c>
      <c r="Q21" s="31"/>
      <c r="R21" s="31"/>
      <c r="S21" s="31"/>
      <c r="T21" s="31"/>
    </row>
    <row r="22" spans="1:20" ht="66" x14ac:dyDescent="0.25">
      <c r="A22" s="20" t="s">
        <v>49</v>
      </c>
      <c r="B22" s="23">
        <v>14983.691650000001</v>
      </c>
      <c r="C22" s="23">
        <v>10526.3174</v>
      </c>
      <c r="D22" s="23">
        <v>1412.6318000000001</v>
      </c>
      <c r="E22" s="23">
        <v>1040.0001600000001</v>
      </c>
      <c r="F22" s="23">
        <v>309.16953999999998</v>
      </c>
      <c r="G22" s="23">
        <v>187.38003</v>
      </c>
      <c r="H22" s="23">
        <v>441.45269999999999</v>
      </c>
      <c r="I22" s="23">
        <v>100.00002000000001</v>
      </c>
      <c r="J22" s="23">
        <v>4130</v>
      </c>
      <c r="K22" s="23"/>
      <c r="L22" s="23"/>
      <c r="M22" s="23">
        <v>1172.2049999999999</v>
      </c>
      <c r="N22" s="23"/>
      <c r="O22" s="23">
        <v>623.20893999999998</v>
      </c>
      <c r="P22" s="43">
        <v>34926.057240000002</v>
      </c>
      <c r="Q22" s="31"/>
      <c r="R22" s="31"/>
      <c r="S22" s="31"/>
      <c r="T22" s="31"/>
    </row>
    <row r="23" spans="1:20" ht="39.6" x14ac:dyDescent="0.25">
      <c r="A23" s="20" t="s">
        <v>50</v>
      </c>
      <c r="B23" s="23">
        <v>3000</v>
      </c>
      <c r="C23" s="23"/>
      <c r="D23" s="23"/>
      <c r="E23" s="23">
        <v>21.43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3021.43</v>
      </c>
      <c r="Q23" s="31"/>
      <c r="R23" s="31"/>
      <c r="S23" s="31"/>
      <c r="T23" s="31"/>
    </row>
    <row r="24" spans="1:20" x14ac:dyDescent="0.25">
      <c r="A24" s="21" t="s">
        <v>51</v>
      </c>
      <c r="B24" s="24">
        <v>290111.85716000001</v>
      </c>
      <c r="C24" s="24">
        <v>137312.28786000001</v>
      </c>
      <c r="D24" s="24">
        <v>64874.481800000001</v>
      </c>
      <c r="E24" s="24">
        <v>34410.430160000004</v>
      </c>
      <c r="F24" s="24">
        <v>8343.4355400000004</v>
      </c>
      <c r="G24" s="24">
        <v>55853.737679999998</v>
      </c>
      <c r="H24" s="24">
        <v>52066.986599999997</v>
      </c>
      <c r="I24" s="24">
        <v>17527.86002</v>
      </c>
      <c r="J24" s="24">
        <v>84439.897159999993</v>
      </c>
      <c r="K24" s="24">
        <v>15043.227999999999</v>
      </c>
      <c r="L24" s="24">
        <v>27857.876660000002</v>
      </c>
      <c r="M24" s="24">
        <v>22454.17164</v>
      </c>
      <c r="N24" s="24">
        <v>46772.423999999999</v>
      </c>
      <c r="O24" s="24">
        <v>65693.029569999999</v>
      </c>
      <c r="P24" s="43">
        <v>922761.70385000005</v>
      </c>
      <c r="Q24" s="39"/>
      <c r="R24" s="39"/>
      <c r="S24" s="39"/>
      <c r="T24" s="39"/>
    </row>
    <row r="25" spans="1:20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20" x14ac:dyDescent="0.25">
      <c r="A26" s="35" t="s">
        <v>30</v>
      </c>
      <c r="B26" s="44">
        <f>P24+Учреждения!B63</f>
        <v>2462301.8291199999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20" ht="32.25" customHeight="1" x14ac:dyDescent="0.25">
      <c r="A27" s="35" t="str">
        <f>CONCATENATE("Остатки бюджетных средств на ",C2,"г.")</f>
        <v>Остатки бюджетных средств на 12.02.2022г.</v>
      </c>
      <c r="B27" s="44">
        <v>7123210.9000000004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2022-02-15T22:15:18Z</dcterms:modified>
</cp:coreProperties>
</file>