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6888"/>
  </bookViews>
  <sheets>
    <sheet name="Бюджетополучатели" sheetId="1" r:id="rId1"/>
    <sheet name="Муниципальные районы" sheetId="2" r:id="rId2"/>
  </sheets>
  <definedNames>
    <definedName name="Date">Бюджетополучатели!$F$9</definedName>
    <definedName name="EndData">Бюджетополучатели!$F$5</definedName>
    <definedName name="EndData1">Бюджетополучатели!$F$2</definedName>
    <definedName name="EndData2">'Муниципальные районы'!$A$1</definedName>
    <definedName name="EndDate">Бюджетополучатели!$F$88</definedName>
    <definedName name="period">Бюджетополучатели!$F$6</definedName>
    <definedName name="StartData">Бюджетополучатели!$F$4</definedName>
    <definedName name="StartData1">Бюджетополучатели!$F$1</definedName>
    <definedName name="Year">Бюджетополучатели!$F$8</definedName>
    <definedName name="_xlnm.Print_Titles" localSheetId="0">Бюджетополучатели!$95:$96</definedName>
    <definedName name="_xlnm.Print_Titles" localSheetId="1">'Муниципальные районы'!$1:$3</definedName>
    <definedName name="_xlnm.Print_Area" localSheetId="0">Бюджетополучатели!$A$1:$E$134</definedName>
    <definedName name="_xlnm.Print_Area" localSheetId="1">'Муниципальные районы'!$A$1:$P$58</definedName>
  </definedNames>
  <calcPr calcId="162913"/>
</workbook>
</file>

<file path=xl/calcChain.xml><?xml version="1.0" encoding="utf-8"?>
<calcChain xmlns="http://schemas.openxmlformats.org/spreadsheetml/2006/main">
  <c r="D6" i="1" l="1"/>
  <c r="D88" i="1"/>
  <c r="D89" i="1" l="1"/>
  <c r="F3" i="1" l="1"/>
  <c r="I1" i="1" l="1"/>
  <c r="G1" i="1" l="1"/>
  <c r="F6" i="1" s="1"/>
  <c r="A2" i="1" s="1"/>
  <c r="H3" i="1" l="1"/>
  <c r="G3" i="1" l="1"/>
  <c r="A2" i="2"/>
  <c r="H1" i="1" l="1"/>
  <c r="A5" i="1" s="1"/>
  <c r="H2" i="1"/>
  <c r="G2" i="1"/>
</calcChain>
</file>

<file path=xl/sharedStrings.xml><?xml version="1.0" encoding="utf-8"?>
<sst xmlns="http://schemas.openxmlformats.org/spreadsheetml/2006/main" count="206" uniqueCount="202">
  <si>
    <t>тыс.рублей</t>
  </si>
  <si>
    <t>Собственные доходы</t>
  </si>
  <si>
    <t>Всего</t>
  </si>
  <si>
    <t xml:space="preserve">в том числе: </t>
  </si>
  <si>
    <t>Оплата труда</t>
  </si>
  <si>
    <t>Начисления на выплаты по оплате труда</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</si>
  <si>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</si>
  <si>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</si>
  <si>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</si>
  <si>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БАЛАНС</t>
  </si>
  <si>
    <t>Финансовая помощь из федерального бюджета</t>
  </si>
  <si>
    <t>в т.ч. целевые средства</t>
  </si>
  <si>
    <t>ИТОГО ДОХОДОВ</t>
  </si>
  <si>
    <t>ИТОГО РАСХОДОВ</t>
  </si>
  <si>
    <t>из них:</t>
  </si>
  <si>
    <t>целевые средства:</t>
  </si>
  <si>
    <t>Расшифровка расходов:</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</si>
  <si>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</si>
  <si>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</si>
  <si>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</si>
  <si>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</si>
  <si>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</si>
  <si>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</si>
  <si>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</si>
  <si>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</si>
  <si>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</si>
  <si>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</si>
  <si>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</si>
  <si>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</si>
  <si>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</si>
  <si>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</si>
  <si>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</si>
  <si>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</si>
  <si>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Меры социальной поддержки отдельных категорий граждан</t>
  </si>
  <si>
    <t>01.01.2021</t>
  </si>
  <si>
    <t>01.01.2022</t>
  </si>
  <si>
    <t>Дотации на выравнивание бюджетной обеспеченности муниципальных районов (муниципальных, городских округов)</t>
  </si>
  <si>
    <t>Дотации на поддержку мер по обеспечению сбалансированности бюджетов</t>
  </si>
  <si>
    <t>Субсидии местным бюджетам на софинансирование оплаты труда работников муниципальных учреждений</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</si>
  <si>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</si>
  <si>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Субсидии местным бюджетам на реализацию мероприятий Инвестиционной  программы Камчатского края</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</si>
  <si>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</si>
  <si>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</si>
  <si>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 в Камчатском крае</t>
  </si>
  <si>
    <t>Субвенции для осуществления отдельных  государственных полномочий Камчатского края  по социальному обслуживанию граждан в Камчатском крае</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</si>
  <si>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</si>
  <si>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</si>
  <si>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проживающим в Камчатском крае, по проезду на автомобильном транспорте общего пользования пригородного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</si>
  <si>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</si>
  <si>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</si>
  <si>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</si>
  <si>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</si>
  <si>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</si>
  <si>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в части расходов на предоставление  единовременной денежной выплаты гражданам, усыновившим (удочерившим) ребенка (детей)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</si>
  <si>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</si>
  <si>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</si>
  <si>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</si>
  <si>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</si>
  <si>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для осуществления  государственных полномочий Камчатского края  по оказанию государственной социальной помощи на основании социального контракта малоимущим гражданам</t>
  </si>
  <si>
    <t>Субвенции для осуществления государственных полномочий Камчатского края на государственную регистрацию актов гражданского состояния</t>
  </si>
  <si>
    <t>Субвенции на осуществление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</si>
  <si>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</si>
  <si>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 индивидуальных предпринимателей и граждан и по проведению проверок при осуществлении лицензионного контроля в отношении юридических лиц, индивидуальных предпринимателей, осуществляющих деятельность по управлению многоквартирными домами на основании лицензии</t>
  </si>
  <si>
    <t>Расходы, связанные с особым режимом безопасного функционирования закрытых административно-территориальных образований</t>
  </si>
  <si>
    <t>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</si>
  <si>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Осуществление первичного воинского учета на территориях, где отсутствуют военные комиссариаты</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</si>
  <si>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</si>
  <si>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</si>
  <si>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Обеспечение образовательных организаций материально-технической базой для внедрения цифровой образовательной среды</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</si>
  <si>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</si>
  <si>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Строительство и реконструкция (модернизация) объектов питьевого водоснабжения</t>
  </si>
  <si>
    <t>Выплата единовременного пособия при всех формах устройства детей, лишенных родительского попечения, в семью</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</si>
  <si>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</si>
  <si>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Финансовое обеспечение дорожной деятельности в рамках реализации национального проекта "Безопасные и качественные автомобильные дороги"</t>
  </si>
  <si>
    <t>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</si>
  <si>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Проведение Всероссийской переписи населения 2020 года</t>
  </si>
  <si>
    <t>Государственная поддержка отрасли культуры</t>
  </si>
  <si>
    <t>Реализация программ формирования современной городской среды</t>
  </si>
  <si>
    <t>Осуществление переданных полномочий Российской Федерации на государственную регистрацию актов гражданского состояния</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</si>
  <si>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</si>
  <si>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t>
  </si>
  <si>
    <t>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</si>
  <si>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</si>
  <si>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Оказание государственной социальной помощи на основании социального контракта отдельным категориям граждан</t>
  </si>
  <si>
    <t>Обеспечение развития и укрепления материально-технической базы домов культуры в населенных пунктах с числом жителей до 50 тысяч человек</t>
  </si>
  <si>
    <t>Реализация мероприятий по обеспечению жильем молодых семей</t>
  </si>
  <si>
    <t>Поддержка экономического и социального развития коренных малочисленных народов Севера, Сибири и Дальнего Востока</t>
  </si>
  <si>
    <t>Всего:</t>
  </si>
  <si>
    <t>Законодательное Собрание Камчатского края</t>
  </si>
  <si>
    <t>Контрольно-счетная палата Камчатского края</t>
  </si>
  <si>
    <t>Правительство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</si>
  <si>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</si>
  <si>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</si>
  <si>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</si>
  <si>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</si>
  <si>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</si>
  <si>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</si>
  <si>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</si>
  <si>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</si>
  <si>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</si>
  <si>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</si>
  <si>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</si>
  <si>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специальных программ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</si>
  <si>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</si>
  <si>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</si>
  <si>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</si>
  <si>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</si>
  <si>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</si>
  <si>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</si>
  <si>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</si>
  <si>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</si>
  <si>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</si>
  <si>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Избирательная комиссия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</si>
  <si>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</si>
  <si>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</si>
  <si>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Министерство спорта Камчатского края</t>
  </si>
  <si>
    <t>Агентство лесного хозяйства Камчатского края</t>
  </si>
  <si>
    <t>Министерство туризма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</si>
  <si>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</si>
  <si>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</si>
  <si>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Министерство инвестиций, промышленности и предпринимательства Камчатского края</t>
  </si>
  <si>
    <t>Министерство по делам местного самоуправления и развитию Корякского округа Камчатского края</t>
  </si>
  <si>
    <t>Министерство развития гражданского общества, молодежи и информационной политики Камчатского края</t>
  </si>
  <si>
    <t>31.12.2021</t>
  </si>
  <si>
    <t>01.12.2021</t>
  </si>
  <si>
    <t>Остатки средств на 01.01.2022 года</t>
  </si>
  <si>
    <t>Дотации бюджетам субъектов Российской Федерации на поддержку мер по обеспечению сбалансированности бюджетов</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</si>
  <si>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</si>
  <si>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</si>
  <si>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Дотации бюджетам субъектов Российской Федерации на поддержку мер по обеспечению сбалансированности бюджетов на финансовое обеспечение мероприятий по борьбе с новой коронавирусной инфекцией (COVID-19)</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</si>
  <si>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</si>
  <si>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</si>
  <si>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Субсидии бюджетам субъектов Российской Федерации на обеспечение комплексного развития сельских территорий</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</si>
  <si>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</si>
  <si>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Субсидии бюджетам субъектов Российской Федерации на строительство и реконструкцию (модернизацию) объектов питьевого водоснабжения</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</si>
  <si>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</si>
  <si>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Субсидии бюджетам субъектов Российской Федерации на реализацию мероприятий по обеспечению жильем молодых семей</t>
  </si>
  <si>
    <t>Субсидии бюджетам субъектов Российской Федерации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</si>
  <si>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</si>
  <si>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</si>
  <si>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</si>
  <si>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</si>
  <si>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</si>
  <si>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</si>
  <si>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</si>
  <si>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</si>
  <si>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 xml:space="preserve">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</si>
  <si>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</si>
  <si>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</si>
  <si>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</si>
  <si>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</si>
  <si>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</si>
  <si>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</si>
  <si>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на софинансирование расходных обязательств субъектов Российской Федерации, возникающих при модернизации лабораторий медицинских организаций субъектов Российской Федерации, осуществляющих диагностику инфекционных болезней</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</si>
  <si>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</si>
  <si>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</si>
  <si>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</si>
  <si>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</si>
  <si>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создание системы долговременного ухода за гражданами пожилого возраста и инвалидами</t>
  </si>
  <si>
    <t xml:space="preserve">Субсидии бюджетам субъектов Российской Федерации на осуществление ежемесячных выплат на детей в возрасте от трех до семи лет включительно </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</si>
  <si>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</si>
  <si>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</si>
  <si>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Российской Федерации на поддержку отрасли культуры</t>
  </si>
  <si>
    <t>Субсидии на обеспечение на участках мировых судей формирования и функционирования необходимой информационно-технологической и телекоммуникационной инфраструктуры для организации защищенного межведомственного электронного взаимодействия, приема исковых заявлений, направляемых в электронном виде, и организации участия в заседаниях мировых судов в режиме видео-конференц-связи</t>
  </si>
  <si>
    <t>Субсидии бюджетам субъектов Российской Федерации на повышение эффективности службы занятости</t>
  </si>
  <si>
    <t>Субсидии бюджетам субъектов Российской Федерации на реализацию дополнительных мероприятий в сфере занятости населения</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</si>
  <si>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</si>
  <si>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</si>
  <si>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</si>
  <si>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</si>
  <si>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</si>
  <si>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</si>
  <si>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</si>
  <si>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</si>
  <si>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</si>
  <si>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</si>
  <si>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</si>
  <si>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</si>
  <si>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</si>
  <si>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</si>
  <si>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</si>
  <si>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</si>
  <si>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</si>
  <si>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</si>
  <si>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проведение Всероссийской переписи населения 2020 года</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</si>
  <si>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</si>
  <si>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обеспечение деятельности членов Совета Федерации и их помощников в субъектах Российской Федерации</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</si>
  <si>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</si>
  <si>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</si>
  <si>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</si>
  <si>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</si>
  <si>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 xml:space="preserve">Межбюджетные трансферты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</si>
  <si>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</si>
  <si>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</si>
  <si>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Межбюджетные трансферты, передаваемые бюджетам субъектов Российской Федерации на оснащение медицинских организаций передвижными медицинскими комплексами для оказания медицинской помощи жителям населенных пунктов с численностью населения до 100 человек</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</si>
  <si>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</si>
  <si>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</si>
  <si>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Межбюджетные трансферты, передаваемые бюджетам субъектов Российской Федерации на финансовое обеспечение дорожной деятельности</t>
  </si>
  <si>
    <t>Межбюджетные трансферты, передаваемые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</si>
  <si>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Возврат бюджетных кредитов, предоставленных юридическим лицам из краевого бюджета</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</si>
  <si>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</si>
  <si>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Прочие безвозмездные поступления в бюджеты субъектов Российской Федерации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</si>
</sst>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4"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b/>
      <sz val="9"/>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b/>
      <sz val="11"/>
      <color theme="1"/>
      <name val="Times New Roman"/>
      <family val="1"/>
      <charset val="204"/>
    </font>
    <font>
      <sz val="12"/>
      <color theme="0"/>
      <name val="Times New Roman"/>
      <family val="1"/>
    </font>
    <font>
      <sz val="11"/>
      <color theme="0"/>
      <name val="Calibri"/>
      <family val="2"/>
      <scheme val="minor"/>
    </font>
    <font>
      <b/>
      <sz val="11"/>
      <name val="Times New Roman"/>
      <family val="1"/>
    </font>
    <font>
      <i/>
      <sz val="11"/>
      <name val="Times New Roman"/>
      <family val="1"/>
    </font>
    <font>
      <b/>
      <i/>
      <sz val="11"/>
      <name val="Times New Roman"/>
      <family val="1"/>
    </font>
    <font>
      <sz val="11"/>
      <color theme="0" tint="-0.34998626667073579"/>
      <name val="Calibri"/>
      <family val="2"/>
      <scheme val="minor"/>
    </font>
    <font>
      <b/>
      <sz val="11"/>
      <color theme="1"/>
      <name val="Calibri"/>
      <family val="2"/>
      <scheme val="minor"/>
    </font>
    <font>
      <sz val="11"/>
      <color theme="1"/>
      <name val="Times New Roman"/>
      <family val="1"/>
      <charset val="204"/>
    </font>
    <font>
      <sz val="10"/>
      <name val="Times New Roman"/>
      <family val="1"/>
      <charset val="204"/>
    </font>
    <font>
      <i/>
      <sz val="11"/>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0">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4" fillId="0" borderId="0" xfId="0" applyFont="1" applyBorder="1" applyAlignment="1">
      <alignment horizontal="right"/>
    </xf>
    <xf numFmtId="164" fontId="3" fillId="0" borderId="3" xfId="0" applyNumberFormat="1" applyFont="1" applyFill="1" applyBorder="1" applyAlignment="1">
      <alignment horizontal="right" wrapText="1"/>
    </xf>
    <xf numFmtId="164" fontId="2" fillId="0" borderId="3" xfId="0" applyNumberFormat="1" applyFont="1" applyFill="1" applyBorder="1" applyAlignment="1">
      <alignment horizontal="right" wrapText="1"/>
    </xf>
    <xf numFmtId="164" fontId="3" fillId="0" borderId="3" xfId="0" applyNumberFormat="1" applyFont="1" applyFill="1" applyBorder="1" applyAlignment="1">
      <alignment horizontal="right" vertical="center" wrapText="1"/>
    </xf>
    <xf numFmtId="0" fontId="2" fillId="0" borderId="0" xfId="0" applyFont="1" applyFill="1" applyBorder="1" applyAlignment="1">
      <alignment horizontal="left" wrapText="1"/>
    </xf>
    <xf numFmtId="0" fontId="3" fillId="0" borderId="0" xfId="0" applyFont="1" applyFill="1" applyBorder="1"/>
    <xf numFmtId="49" fontId="3" fillId="0" borderId="3" xfId="0" applyNumberFormat="1" applyFont="1" applyBorder="1" applyAlignment="1">
      <alignment horizontal="left" vertical="center" wrapText="1"/>
    </xf>
    <xf numFmtId="0" fontId="6" fillId="2" borderId="0" xfId="0" applyFont="1" applyFill="1" applyBorder="1" applyAlignment="1"/>
    <xf numFmtId="164" fontId="7" fillId="2" borderId="3" xfId="0" applyNumberFormat="1" applyFont="1" applyFill="1" applyBorder="1" applyAlignment="1">
      <alignment horizontal="center"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3" xfId="0" applyFont="1" applyBorder="1" applyAlignment="1">
      <alignment horizontal="center" vertical="center" wrapText="1"/>
    </xf>
    <xf numFmtId="0" fontId="14" fillId="0" borderId="0" xfId="0" applyFont="1"/>
    <xf numFmtId="0" fontId="15" fillId="0" borderId="0" xfId="0" applyFont="1"/>
    <xf numFmtId="164" fontId="2" fillId="0" borderId="0" xfId="0" applyNumberFormat="1" applyFont="1" applyFill="1" applyBorder="1" applyAlignment="1">
      <alignment horizontal="right" wrapText="1"/>
    </xf>
    <xf numFmtId="164" fontId="17" fillId="0" borderId="0" xfId="0" applyNumberFormat="1" applyFont="1" applyFill="1" applyBorder="1" applyAlignment="1">
      <alignment horizontal="left" wrapText="1"/>
    </xf>
    <xf numFmtId="0" fontId="17" fillId="0" borderId="0" xfId="0" applyFont="1" applyFill="1" applyBorder="1" applyAlignment="1">
      <alignment horizontal="left" wrapText="1"/>
    </xf>
    <xf numFmtId="0" fontId="18" fillId="0" borderId="0" xfId="0" applyFont="1" applyFill="1" applyBorder="1" applyAlignment="1">
      <alignment wrapText="1"/>
    </xf>
    <xf numFmtId="0" fontId="16" fillId="0" borderId="3" xfId="0" applyFont="1" applyFill="1" applyBorder="1" applyAlignment="1">
      <alignment horizontal="center" vertical="top" wrapText="1"/>
    </xf>
    <xf numFmtId="49" fontId="16" fillId="0" borderId="3" xfId="0" applyNumberFormat="1" applyFont="1" applyBorder="1" applyAlignment="1">
      <alignment horizontal="left" vertical="center" wrapText="1"/>
    </xf>
    <xf numFmtId="0" fontId="19" fillId="0" borderId="0" xfId="0" applyNumberFormat="1" applyFont="1"/>
    <xf numFmtId="0" fontId="19" fillId="0" borderId="0" xfId="0" applyFont="1"/>
    <xf numFmtId="14" fontId="19" fillId="0" borderId="0" xfId="0" applyNumberFormat="1" applyFont="1"/>
    <xf numFmtId="49" fontId="5" fillId="2" borderId="3" xfId="0" applyNumberFormat="1" applyFont="1" applyFill="1" applyBorder="1" applyAlignment="1">
      <alignment horizontal="left" wrapText="1"/>
    </xf>
    <xf numFmtId="0" fontId="20" fillId="0" borderId="0" xfId="0" applyFont="1"/>
    <xf numFmtId="0" fontId="21" fillId="0" borderId="0" xfId="0" applyFont="1"/>
    <xf numFmtId="0" fontId="21" fillId="0" borderId="3" xfId="0" applyFont="1" applyBorder="1" applyAlignment="1">
      <alignment horizontal="left" vertical="center" wrapText="1"/>
    </xf>
    <xf numFmtId="164" fontId="10" fillId="2" borderId="3" xfId="0" applyNumberFormat="1" applyFont="1" applyFill="1" applyBorder="1" applyAlignment="1">
      <alignment horizontal="center" vertical="center" wrapText="1"/>
    </xf>
    <xf numFmtId="164" fontId="10" fillId="2" borderId="3" xfId="0" applyNumberFormat="1" applyFont="1" applyFill="1" applyBorder="1" applyAlignment="1">
      <alignment vertical="center" wrapText="1"/>
    </xf>
    <xf numFmtId="164" fontId="3" fillId="0" borderId="3" xfId="0" applyNumberFormat="1" applyFont="1" applyBorder="1" applyAlignment="1">
      <alignment horizontal="right" vertical="center" wrapText="1"/>
    </xf>
    <xf numFmtId="164" fontId="16" fillId="0" borderId="3" xfId="0" applyNumberFormat="1" applyFont="1" applyBorder="1" applyAlignment="1">
      <alignment horizontal="right" vertical="center" wrapText="1"/>
    </xf>
    <xf numFmtId="164" fontId="3" fillId="2" borderId="3" xfId="0" applyNumberFormat="1" applyFont="1" applyFill="1" applyBorder="1" applyAlignment="1">
      <alignment horizontal="right" wrapText="1"/>
    </xf>
    <xf numFmtId="164" fontId="2" fillId="2" borderId="3" xfId="0" applyNumberFormat="1" applyFont="1" applyFill="1" applyBorder="1" applyAlignment="1">
      <alignment horizontal="right" wrapText="1"/>
    </xf>
    <xf numFmtId="0" fontId="1" fillId="0" borderId="0" xfId="0" applyFont="1" applyAlignment="1">
      <alignment horizontal="center" wrapText="1"/>
    </xf>
    <xf numFmtId="164" fontId="5" fillId="2" borderId="0" xfId="0" applyNumberFormat="1" applyFont="1" applyFill="1" applyBorder="1" applyAlignment="1"/>
    <xf numFmtId="164" fontId="3" fillId="0" borderId="0" xfId="0" applyNumberFormat="1" applyFont="1" applyFill="1" applyBorder="1" applyAlignment="1">
      <alignment horizontal="right" wrapText="1"/>
    </xf>
    <xf numFmtId="164" fontId="3" fillId="0" borderId="0" xfId="0" applyNumberFormat="1" applyFont="1" applyFill="1" applyBorder="1" applyAlignment="1">
      <alignment horizontal="right" vertical="center" wrapText="1"/>
    </xf>
    <xf numFmtId="0" fontId="16" fillId="0" borderId="5" xfId="0" applyFont="1" applyFill="1" applyBorder="1" applyAlignment="1">
      <alignment horizontal="center" vertical="top" wrapText="1"/>
    </xf>
    <xf numFmtId="164" fontId="2" fillId="2" borderId="3" xfId="0" applyNumberFormat="1" applyFont="1" applyFill="1" applyBorder="1" applyAlignment="1"/>
    <xf numFmtId="164" fontId="22" fillId="0" borderId="3" xfId="0" applyNumberFormat="1" applyFont="1" applyFill="1" applyBorder="1" applyAlignment="1">
      <alignment horizontal="right" vertical="center" wrapText="1"/>
    </xf>
    <xf numFmtId="0" fontId="19" fillId="0" borderId="0" xfId="0" applyFont="1" applyAlignment="1">
      <alignment vertical="center"/>
    </xf>
    <xf numFmtId="0" fontId="0" fillId="0" borderId="0" xfId="0" applyAlignment="1">
      <alignment vertical="center"/>
    </xf>
    <xf numFmtId="164" fontId="23" fillId="0" borderId="3" xfId="0" applyNumberFormat="1" applyFont="1" applyFill="1" applyBorder="1" applyAlignment="1">
      <alignment horizontal="right" wrapText="1"/>
    </xf>
    <xf numFmtId="164" fontId="3" fillId="3" borderId="3" xfId="0" applyNumberFormat="1" applyFont="1" applyFill="1" applyBorder="1" applyAlignment="1">
      <alignment horizontal="right" vertical="center" wrapText="1"/>
    </xf>
    <xf numFmtId="0" fontId="3" fillId="0" borderId="1" xfId="0" applyFont="1" applyBorder="1" applyAlignment="1">
      <alignment horizontal="left" vertical="center" wrapText="1"/>
    </xf>
    <xf numFmtId="0" fontId="0" fillId="0" borderId="2" xfId="0" applyFont="1" applyBorder="1" applyAlignment="1">
      <alignment horizontal="left" vertical="center"/>
    </xf>
    <xf numFmtId="0" fontId="0" fillId="0" borderId="6" xfId="0" applyFont="1" applyBorder="1" applyAlignment="1">
      <alignment horizontal="left" vertical="center"/>
    </xf>
    <xf numFmtId="164" fontId="2" fillId="0" borderId="3" xfId="0" applyNumberFormat="1" applyFont="1" applyFill="1" applyBorder="1" applyAlignment="1">
      <alignment horizontal="left" wrapText="1"/>
    </xf>
    <xf numFmtId="0" fontId="3" fillId="0" borderId="3" xfId="0" applyFont="1" applyFill="1" applyBorder="1" applyAlignment="1">
      <alignment horizontal="left"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165" fontId="2" fillId="0" borderId="3" xfId="0" applyNumberFormat="1" applyFont="1" applyFill="1" applyBorder="1" applyAlignment="1">
      <alignment horizontal="center" vertical="center"/>
    </xf>
    <xf numFmtId="0" fontId="3" fillId="0" borderId="3" xfId="0" applyFont="1" applyBorder="1" applyAlignment="1">
      <alignment horizontal="left"/>
    </xf>
    <xf numFmtId="0" fontId="3" fillId="0" borderId="3" xfId="0" applyFont="1" applyBorder="1" applyAlignment="1">
      <alignment horizontal="left" wrapText="1"/>
    </xf>
    <xf numFmtId="0" fontId="16" fillId="0" borderId="3" xfId="0" applyFont="1" applyBorder="1" applyAlignment="1">
      <alignment horizontal="left" wrapText="1"/>
    </xf>
    <xf numFmtId="0" fontId="16" fillId="0" borderId="3" xfId="0" applyFont="1" applyBorder="1" applyAlignment="1">
      <alignment horizontal="left"/>
    </xf>
    <xf numFmtId="164" fontId="17" fillId="0" borderId="3" xfId="0" applyNumberFormat="1" applyFont="1" applyFill="1" applyBorder="1" applyAlignment="1">
      <alignment horizontal="left" wrapText="1"/>
    </xf>
    <xf numFmtId="0" fontId="17" fillId="0" borderId="3" xfId="0" applyFont="1" applyFill="1" applyBorder="1" applyAlignment="1">
      <alignment horizontal="left" wrapText="1"/>
    </xf>
    <xf numFmtId="165" fontId="2" fillId="0" borderId="3" xfId="0" applyNumberFormat="1" applyFont="1" applyFill="1" applyBorder="1" applyAlignment="1">
      <alignment horizontal="center" vertical="center" wrapText="1"/>
    </xf>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tabSelected="1" view="pageBreakPreview" zoomScaleNormal="100" zoomScaleSheetLayoutView="100" workbookViewId="0">
      <selection activeCell="D90" sqref="D90"/>
    </sheetView>
  </sheetViews>
  <sheetFormatPr defaultRowHeight="14.4" x14ac:dyDescent="0.3"/>
  <cols>
    <col min="1" max="1" width="72.44140625" customWidth="1"/>
    <col min="2" max="2" width="18.109375" customWidth="1"/>
    <col min="3" max="3" width="20.33203125" customWidth="1"/>
    <col min="4" max="5" width="16.5546875" customWidth="1"/>
    <col min="6" max="6" width="12.5546875" customWidth="1"/>
    <col min="7" max="7" width="16" bestFit="1" customWidth="1"/>
    <col min="9" max="9" width="10.109375" bestFit="1" customWidth="1"/>
  </cols>
  <sheetData>
    <row r="1" spans="1:9" ht="15.6" x14ac:dyDescent="0.3">
      <c r="A1" s="67" t="s">
        <v>9</v>
      </c>
      <c r="B1" s="67"/>
      <c r="C1" s="67"/>
      <c r="D1" s="67"/>
      <c r="E1" s="41"/>
      <c r="F1" s="28" t="s">
        <v>124</v>
      </c>
      <c r="G1" s="29" t="str">
        <f>TEXT(F1,"[$-FC19]ММ")</f>
        <v>12</v>
      </c>
      <c r="H1" s="29" t="str">
        <f>TEXT(F1,"[$-FC19]ДД.ММ.ГГГ \г")</f>
        <v>01.12.2021 г</v>
      </c>
      <c r="I1" s="29" t="str">
        <f>TEXT(F1,"[$-FC19]ГГГГ")</f>
        <v>2021</v>
      </c>
    </row>
    <row r="2" spans="1:9" ht="15.6" x14ac:dyDescent="0.3">
      <c r="A2" s="67" t="str">
        <f>CONCATENATE("доходов и расходов краевого бюджета за ",period," ",I1," года")</f>
        <v>доходов и расходов краевого бюджета за декабрь 2021 года</v>
      </c>
      <c r="B2" s="67"/>
      <c r="C2" s="67"/>
      <c r="D2" s="67"/>
      <c r="E2" s="41"/>
      <c r="F2" s="28" t="s">
        <v>123</v>
      </c>
      <c r="G2" s="29" t="str">
        <f>TEXT(F2,"[$-FC19]ДД ММММ ГГГ \г")</f>
        <v>31 декабря 2021 г</v>
      </c>
      <c r="H2" s="29" t="str">
        <f>TEXT(F2,"[$-FC19]ДД.ММ.ГГГ \г")</f>
        <v>31.12.2021 г</v>
      </c>
      <c r="I2" s="30"/>
    </row>
    <row r="3" spans="1:9" x14ac:dyDescent="0.3">
      <c r="A3" s="1"/>
      <c r="B3" s="2"/>
      <c r="C3" s="2"/>
      <c r="D3" s="3"/>
      <c r="E3" s="3"/>
      <c r="F3" s="29">
        <f>EndDate+1</f>
        <v>44563</v>
      </c>
      <c r="G3" s="29" t="str">
        <f>TEXT(F3,"[$-FC19]ДД ММММ ГГГ \г")</f>
        <v>02 января 2022 г</v>
      </c>
      <c r="H3" s="29" t="str">
        <f>TEXT(F3,"[$-FC19]ДД.ММ.ГГГ \г")</f>
        <v>02.01.2022 г</v>
      </c>
      <c r="I3" s="29"/>
    </row>
    <row r="4" spans="1:9" x14ac:dyDescent="0.3">
      <c r="A4" s="4"/>
      <c r="B4" s="5"/>
      <c r="C4" s="5"/>
      <c r="D4" s="6" t="s">
        <v>0</v>
      </c>
      <c r="E4" s="6"/>
      <c r="F4" s="29"/>
      <c r="G4" s="29"/>
      <c r="H4" s="29"/>
      <c r="I4" s="29"/>
    </row>
    <row r="5" spans="1:9" x14ac:dyDescent="0.3">
      <c r="A5" s="68" t="str">
        <f>CONCATENATE("Остаток средств на ",H1,"ода")</f>
        <v>Остаток средств на 01.12.2021 года</v>
      </c>
      <c r="B5" s="69"/>
      <c r="C5" s="69"/>
      <c r="D5" s="46">
        <v>1642409.3</v>
      </c>
      <c r="E5" s="42"/>
      <c r="F5" s="30"/>
      <c r="G5" s="29"/>
      <c r="H5" s="29"/>
      <c r="I5" s="29"/>
    </row>
    <row r="6" spans="1:9" x14ac:dyDescent="0.3">
      <c r="A6" s="56" t="s">
        <v>1</v>
      </c>
      <c r="B6" s="60"/>
      <c r="C6" s="60"/>
      <c r="D6" s="7">
        <f>D88-D8-D7</f>
        <v>3347801.2081200015</v>
      </c>
      <c r="E6" s="43"/>
      <c r="F6" s="29" t="str">
        <f>IF(G1="01","январь",(IF(G1="02","февраль",(IF(G1="03","март",(IF(G1="04","апрель",(IF(G1="05","май",(IF(G1="06","июнь",(IF(G1="07","июль",(IF(G1="08","август",(IF(G1="09","сентябрь",(IF(G1="08","август",(IF(G1="09","сентябрь",(IF(G1="10","октябрь",(IF(G1="11","ноябрь","декабрь")))))))))))))))))))))))))</f>
        <v>декабрь</v>
      </c>
      <c r="G6" s="29"/>
      <c r="H6" s="29"/>
      <c r="I6" s="29"/>
    </row>
    <row r="7" spans="1:9" x14ac:dyDescent="0.3">
      <c r="A7" s="61" t="s">
        <v>199</v>
      </c>
      <c r="B7" s="60"/>
      <c r="C7" s="60"/>
      <c r="D7" s="9">
        <v>1050000</v>
      </c>
      <c r="E7" s="44"/>
      <c r="F7" s="29"/>
      <c r="G7" s="29"/>
      <c r="H7" s="29"/>
      <c r="I7" s="29"/>
    </row>
    <row r="8" spans="1:9" x14ac:dyDescent="0.3">
      <c r="A8" s="61" t="s">
        <v>10</v>
      </c>
      <c r="B8" s="60"/>
      <c r="C8" s="60"/>
      <c r="D8" s="51">
        <v>8242566.0999999996</v>
      </c>
      <c r="E8" s="44"/>
      <c r="F8" s="29"/>
      <c r="G8" s="29"/>
      <c r="H8" s="29"/>
      <c r="I8" s="29"/>
    </row>
    <row r="9" spans="1:9" x14ac:dyDescent="0.3">
      <c r="A9" s="61" t="s">
        <v>11</v>
      </c>
      <c r="B9" s="60"/>
      <c r="C9" s="60"/>
      <c r="D9" s="9">
        <v>4821677.4000000004</v>
      </c>
      <c r="E9" s="44"/>
      <c r="F9" s="29" t="s">
        <v>34</v>
      </c>
    </row>
    <row r="10" spans="1:9" s="49" customFormat="1" ht="18.75" customHeight="1" x14ac:dyDescent="0.3">
      <c r="A10" s="52" t="s">
        <v>126</v>
      </c>
      <c r="B10" s="53"/>
      <c r="C10" s="54"/>
      <c r="D10" s="47">
        <v>1629200</v>
      </c>
      <c r="E10" s="44"/>
      <c r="F10" s="48"/>
    </row>
    <row r="11" spans="1:9" s="49" customFormat="1" ht="33" customHeight="1" x14ac:dyDescent="0.3">
      <c r="A11" s="52" t="s">
        <v>127</v>
      </c>
      <c r="B11" s="53"/>
      <c r="C11" s="54"/>
      <c r="D11" s="47">
        <v>55240</v>
      </c>
      <c r="E11" s="44"/>
      <c r="F11" s="48"/>
    </row>
    <row r="12" spans="1:9" s="49" customFormat="1" ht="29.25" customHeight="1" x14ac:dyDescent="0.3">
      <c r="A12" s="52" t="s">
        <v>128</v>
      </c>
      <c r="B12" s="53"/>
      <c r="C12" s="54"/>
      <c r="D12" s="47">
        <v>40350</v>
      </c>
      <c r="E12" s="44"/>
      <c r="F12" s="48"/>
    </row>
    <row r="13" spans="1:9" s="49" customFormat="1" ht="31.5" customHeight="1" x14ac:dyDescent="0.3">
      <c r="A13" s="52" t="s">
        <v>129</v>
      </c>
      <c r="B13" s="53"/>
      <c r="C13" s="54"/>
      <c r="D13" s="47">
        <v>43433.4</v>
      </c>
      <c r="E13" s="44"/>
      <c r="F13" s="48"/>
    </row>
    <row r="14" spans="1:9" s="49" customFormat="1" ht="35.25" customHeight="1" x14ac:dyDescent="0.3">
      <c r="A14" s="52" t="s">
        <v>130</v>
      </c>
      <c r="B14" s="53"/>
      <c r="C14" s="54"/>
      <c r="D14" s="47">
        <v>36760.800000000003</v>
      </c>
      <c r="E14" s="44"/>
      <c r="F14" s="48"/>
    </row>
    <row r="15" spans="1:9" s="49" customFormat="1" ht="34.5" customHeight="1" x14ac:dyDescent="0.3">
      <c r="A15" s="52" t="s">
        <v>131</v>
      </c>
      <c r="B15" s="53"/>
      <c r="C15" s="54"/>
      <c r="D15" s="47">
        <v>20792.3</v>
      </c>
      <c r="E15" s="44"/>
      <c r="F15" s="48"/>
    </row>
    <row r="16" spans="1:9" s="49" customFormat="1" ht="18" customHeight="1" x14ac:dyDescent="0.3">
      <c r="A16" s="52" t="s">
        <v>132</v>
      </c>
      <c r="B16" s="53"/>
      <c r="C16" s="54"/>
      <c r="D16" s="47">
        <v>547.29999999999995</v>
      </c>
      <c r="E16" s="44"/>
      <c r="F16" s="48"/>
    </row>
    <row r="17" spans="1:6" s="49" customFormat="1" ht="30" customHeight="1" x14ac:dyDescent="0.3">
      <c r="A17" s="52" t="s">
        <v>133</v>
      </c>
      <c r="B17" s="53"/>
      <c r="C17" s="54"/>
      <c r="D17" s="47">
        <v>61788.3</v>
      </c>
      <c r="E17" s="44"/>
      <c r="F17" s="48"/>
    </row>
    <row r="18" spans="1:6" s="49" customFormat="1" ht="27.75" customHeight="1" x14ac:dyDescent="0.3">
      <c r="A18" s="52" t="s">
        <v>134</v>
      </c>
      <c r="B18" s="53"/>
      <c r="C18" s="54"/>
      <c r="D18" s="47">
        <v>5015.3999999999996</v>
      </c>
      <c r="E18" s="44"/>
      <c r="F18" s="48"/>
    </row>
    <row r="19" spans="1:6" s="49" customFormat="1" ht="43.5" customHeight="1" x14ac:dyDescent="0.3">
      <c r="A19" s="52" t="s">
        <v>135</v>
      </c>
      <c r="B19" s="53"/>
      <c r="C19" s="54"/>
      <c r="D19" s="47">
        <v>70838.399999999994</v>
      </c>
      <c r="E19" s="44"/>
      <c r="F19" s="48"/>
    </row>
    <row r="20" spans="1:6" s="49" customFormat="1" x14ac:dyDescent="0.3">
      <c r="A20" s="52" t="s">
        <v>136</v>
      </c>
      <c r="B20" s="53"/>
      <c r="C20" s="54"/>
      <c r="D20" s="47">
        <v>-437.2</v>
      </c>
      <c r="E20" s="44"/>
      <c r="F20" s="48"/>
    </row>
    <row r="21" spans="1:6" s="49" customFormat="1" ht="27.75" customHeight="1" x14ac:dyDescent="0.3">
      <c r="A21" s="52" t="s">
        <v>137</v>
      </c>
      <c r="B21" s="53"/>
      <c r="C21" s="54"/>
      <c r="D21" s="47">
        <v>203190.39999999999</v>
      </c>
      <c r="E21" s="44"/>
      <c r="F21" s="48"/>
    </row>
    <row r="22" spans="1:6" s="49" customFormat="1" x14ac:dyDescent="0.3">
      <c r="A22" s="52" t="s">
        <v>138</v>
      </c>
      <c r="B22" s="53"/>
      <c r="C22" s="54"/>
      <c r="D22" s="47">
        <v>1093.5</v>
      </c>
      <c r="E22" s="44"/>
      <c r="F22" s="48"/>
    </row>
    <row r="23" spans="1:6" s="49" customFormat="1" ht="42.75" customHeight="1" x14ac:dyDescent="0.3">
      <c r="A23" s="52" t="s">
        <v>139</v>
      </c>
      <c r="B23" s="53"/>
      <c r="C23" s="54"/>
      <c r="D23" s="47">
        <v>26948.6</v>
      </c>
      <c r="E23" s="44"/>
      <c r="F23" s="48"/>
    </row>
    <row r="24" spans="1:6" s="49" customFormat="1" ht="30" customHeight="1" x14ac:dyDescent="0.3">
      <c r="A24" s="52" t="s">
        <v>140</v>
      </c>
      <c r="B24" s="53"/>
      <c r="C24" s="54"/>
      <c r="D24" s="47">
        <v>12233.2</v>
      </c>
      <c r="E24" s="44"/>
      <c r="F24" s="48"/>
    </row>
    <row r="25" spans="1:6" s="49" customFormat="1" ht="40.5" customHeight="1" x14ac:dyDescent="0.3">
      <c r="A25" s="52" t="s">
        <v>141</v>
      </c>
      <c r="B25" s="53"/>
      <c r="C25" s="54"/>
      <c r="D25" s="47">
        <v>429.8</v>
      </c>
      <c r="E25" s="44"/>
      <c r="F25" s="48"/>
    </row>
    <row r="26" spans="1:6" s="49" customFormat="1" ht="27.75" customHeight="1" x14ac:dyDescent="0.3">
      <c r="A26" s="52" t="s">
        <v>142</v>
      </c>
      <c r="B26" s="53"/>
      <c r="C26" s="54"/>
      <c r="D26" s="47">
        <v>-247.9</v>
      </c>
      <c r="E26" s="44"/>
      <c r="F26" s="48"/>
    </row>
    <row r="27" spans="1:6" s="49" customFormat="1" ht="30" customHeight="1" x14ac:dyDescent="0.3">
      <c r="A27" s="52" t="s">
        <v>143</v>
      </c>
      <c r="B27" s="53"/>
      <c r="C27" s="54"/>
      <c r="D27" s="47">
        <v>381.5</v>
      </c>
      <c r="E27" s="44"/>
      <c r="F27" s="48"/>
    </row>
    <row r="28" spans="1:6" s="49" customFormat="1" ht="42" customHeight="1" x14ac:dyDescent="0.3">
      <c r="A28" s="52" t="s">
        <v>144</v>
      </c>
      <c r="B28" s="53"/>
      <c r="C28" s="54"/>
      <c r="D28" s="47">
        <v>63999.7</v>
      </c>
      <c r="E28" s="44"/>
      <c r="F28" s="48"/>
    </row>
    <row r="29" spans="1:6" s="49" customFormat="1" ht="30" customHeight="1" x14ac:dyDescent="0.3">
      <c r="A29" s="52" t="s">
        <v>145</v>
      </c>
      <c r="B29" s="53"/>
      <c r="C29" s="54"/>
      <c r="D29" s="47">
        <v>41741.199999999997</v>
      </c>
      <c r="E29" s="44"/>
      <c r="F29" s="48"/>
    </row>
    <row r="30" spans="1:6" s="49" customFormat="1" ht="29.25" customHeight="1" x14ac:dyDescent="0.3">
      <c r="A30" s="52" t="s">
        <v>146</v>
      </c>
      <c r="B30" s="53"/>
      <c r="C30" s="54"/>
      <c r="D30" s="47">
        <v>21783.200000000001</v>
      </c>
      <c r="E30" s="44"/>
      <c r="F30" s="48"/>
    </row>
    <row r="31" spans="1:6" s="49" customFormat="1" ht="27" customHeight="1" x14ac:dyDescent="0.3">
      <c r="A31" s="52" t="s">
        <v>147</v>
      </c>
      <c r="B31" s="53"/>
      <c r="C31" s="54"/>
      <c r="D31" s="47">
        <v>34006.5</v>
      </c>
      <c r="E31" s="44"/>
      <c r="F31" s="48"/>
    </row>
    <row r="32" spans="1:6" s="49" customFormat="1" ht="42" customHeight="1" x14ac:dyDescent="0.3">
      <c r="A32" s="52" t="s">
        <v>148</v>
      </c>
      <c r="B32" s="53"/>
      <c r="C32" s="54"/>
      <c r="D32" s="47">
        <v>11400</v>
      </c>
      <c r="E32" s="44"/>
      <c r="F32" s="48"/>
    </row>
    <row r="33" spans="1:6" s="49" customFormat="1" x14ac:dyDescent="0.3">
      <c r="A33" s="52" t="s">
        <v>149</v>
      </c>
      <c r="B33" s="53"/>
      <c r="C33" s="54"/>
      <c r="D33" s="47">
        <v>2662.6</v>
      </c>
      <c r="E33" s="44"/>
      <c r="F33" s="48"/>
    </row>
    <row r="34" spans="1:6" s="49" customFormat="1" ht="27.75" customHeight="1" x14ac:dyDescent="0.3">
      <c r="A34" s="52" t="s">
        <v>150</v>
      </c>
      <c r="B34" s="53"/>
      <c r="C34" s="54"/>
      <c r="D34" s="47">
        <v>386.6</v>
      </c>
      <c r="E34" s="44"/>
      <c r="F34" s="48"/>
    </row>
    <row r="35" spans="1:6" s="49" customFormat="1" ht="27.75" customHeight="1" x14ac:dyDescent="0.3">
      <c r="A35" s="52" t="s">
        <v>151</v>
      </c>
      <c r="B35" s="53"/>
      <c r="C35" s="54"/>
      <c r="D35" s="47">
        <v>142736.29999999999</v>
      </c>
      <c r="E35" s="44"/>
      <c r="F35" s="48"/>
    </row>
    <row r="36" spans="1:6" s="49" customFormat="1" ht="41.25" customHeight="1" x14ac:dyDescent="0.3">
      <c r="A36" s="52" t="s">
        <v>152</v>
      </c>
      <c r="B36" s="53"/>
      <c r="C36" s="54"/>
      <c r="D36" s="47">
        <v>1332.2</v>
      </c>
      <c r="E36" s="44"/>
      <c r="F36" s="48"/>
    </row>
    <row r="37" spans="1:6" s="49" customFormat="1" ht="29.25" customHeight="1" x14ac:dyDescent="0.3">
      <c r="A37" s="52" t="s">
        <v>153</v>
      </c>
      <c r="B37" s="53"/>
      <c r="C37" s="54"/>
      <c r="D37" s="47">
        <v>19509.900000000001</v>
      </c>
      <c r="E37" s="44"/>
      <c r="F37" s="48"/>
    </row>
    <row r="38" spans="1:6" s="49" customFormat="1" ht="30" customHeight="1" x14ac:dyDescent="0.3">
      <c r="A38" s="52" t="s">
        <v>154</v>
      </c>
      <c r="B38" s="53"/>
      <c r="C38" s="54"/>
      <c r="D38" s="47">
        <v>16962.7</v>
      </c>
      <c r="E38" s="44"/>
      <c r="F38" s="48"/>
    </row>
    <row r="39" spans="1:6" s="49" customFormat="1" x14ac:dyDescent="0.3">
      <c r="A39" s="52" t="s">
        <v>155</v>
      </c>
      <c r="B39" s="53"/>
      <c r="C39" s="54"/>
      <c r="D39" s="47">
        <v>92213.1</v>
      </c>
      <c r="E39" s="44"/>
      <c r="F39" s="48"/>
    </row>
    <row r="40" spans="1:6" s="49" customFormat="1" ht="42" customHeight="1" x14ac:dyDescent="0.3">
      <c r="A40" s="52" t="s">
        <v>156</v>
      </c>
      <c r="B40" s="53"/>
      <c r="C40" s="54"/>
      <c r="D40" s="47">
        <v>8156.2</v>
      </c>
      <c r="E40" s="44"/>
      <c r="F40" s="48"/>
    </row>
    <row r="41" spans="1:6" s="49" customFormat="1" ht="29.25" customHeight="1" x14ac:dyDescent="0.3">
      <c r="A41" s="52" t="s">
        <v>157</v>
      </c>
      <c r="B41" s="53"/>
      <c r="C41" s="54"/>
      <c r="D41" s="47">
        <v>55784.800000000003</v>
      </c>
      <c r="E41" s="44"/>
      <c r="F41" s="48"/>
    </row>
    <row r="42" spans="1:6" s="49" customFormat="1" ht="27" customHeight="1" x14ac:dyDescent="0.3">
      <c r="A42" s="52" t="s">
        <v>158</v>
      </c>
      <c r="B42" s="53"/>
      <c r="C42" s="54"/>
      <c r="D42" s="47">
        <v>8842.7999999999993</v>
      </c>
      <c r="E42" s="44"/>
      <c r="F42" s="48"/>
    </row>
    <row r="43" spans="1:6" s="49" customFormat="1" ht="24.75" customHeight="1" x14ac:dyDescent="0.3">
      <c r="A43" s="52" t="s">
        <v>159</v>
      </c>
      <c r="B43" s="53"/>
      <c r="C43" s="54"/>
      <c r="D43" s="47">
        <v>118956</v>
      </c>
      <c r="E43" s="44"/>
      <c r="F43" s="48"/>
    </row>
    <row r="44" spans="1:6" s="49" customFormat="1" ht="30.75" customHeight="1" x14ac:dyDescent="0.3">
      <c r="A44" s="52" t="s">
        <v>160</v>
      </c>
      <c r="B44" s="53"/>
      <c r="C44" s="54"/>
      <c r="D44" s="47">
        <v>12855</v>
      </c>
      <c r="E44" s="44"/>
      <c r="F44" s="48"/>
    </row>
    <row r="45" spans="1:6" s="49" customFormat="1" ht="30.75" customHeight="1" x14ac:dyDescent="0.3">
      <c r="A45" s="52" t="s">
        <v>161</v>
      </c>
      <c r="B45" s="53"/>
      <c r="C45" s="54"/>
      <c r="D45" s="47">
        <v>261</v>
      </c>
      <c r="E45" s="44"/>
      <c r="F45" s="48"/>
    </row>
    <row r="46" spans="1:6" s="49" customFormat="1" x14ac:dyDescent="0.3">
      <c r="A46" s="52" t="s">
        <v>162</v>
      </c>
      <c r="B46" s="53"/>
      <c r="C46" s="54"/>
      <c r="D46" s="47">
        <v>20998.400000000001</v>
      </c>
      <c r="E46" s="44"/>
      <c r="F46" s="48"/>
    </row>
    <row r="47" spans="1:6" s="49" customFormat="1" ht="53.25" customHeight="1" x14ac:dyDescent="0.3">
      <c r="A47" s="52" t="s">
        <v>163</v>
      </c>
      <c r="B47" s="53"/>
      <c r="C47" s="54"/>
      <c r="D47" s="47">
        <v>5093</v>
      </c>
      <c r="E47" s="44"/>
      <c r="F47" s="48"/>
    </row>
    <row r="48" spans="1:6" s="49" customFormat="1" x14ac:dyDescent="0.3">
      <c r="A48" s="52" t="s">
        <v>164</v>
      </c>
      <c r="B48" s="53"/>
      <c r="C48" s="54"/>
      <c r="D48" s="47">
        <v>8869.6</v>
      </c>
      <c r="E48" s="44"/>
      <c r="F48" s="48"/>
    </row>
    <row r="49" spans="1:6" s="49" customFormat="1" x14ac:dyDescent="0.3">
      <c r="A49" s="52" t="s">
        <v>165</v>
      </c>
      <c r="B49" s="53"/>
      <c r="C49" s="54"/>
      <c r="D49" s="47">
        <v>22560.2</v>
      </c>
      <c r="E49" s="44"/>
      <c r="F49" s="48"/>
    </row>
    <row r="50" spans="1:6" s="49" customFormat="1" ht="29.25" customHeight="1" x14ac:dyDescent="0.3">
      <c r="A50" s="52" t="s">
        <v>166</v>
      </c>
      <c r="B50" s="53"/>
      <c r="C50" s="54"/>
      <c r="D50" s="47">
        <v>14356.3</v>
      </c>
      <c r="E50" s="44"/>
      <c r="F50" s="48"/>
    </row>
    <row r="51" spans="1:6" s="49" customFormat="1" ht="38.25" customHeight="1" x14ac:dyDescent="0.3">
      <c r="A51" s="52" t="s">
        <v>167</v>
      </c>
      <c r="B51" s="53"/>
      <c r="C51" s="54"/>
      <c r="D51" s="47">
        <v>41.1</v>
      </c>
      <c r="E51" s="44"/>
      <c r="F51" s="48"/>
    </row>
    <row r="52" spans="1:6" s="49" customFormat="1" ht="30" customHeight="1" x14ac:dyDescent="0.3">
      <c r="A52" s="52" t="s">
        <v>168</v>
      </c>
      <c r="B52" s="53"/>
      <c r="C52" s="54"/>
      <c r="D52" s="47">
        <v>2246.1999999999998</v>
      </c>
      <c r="E52" s="44"/>
      <c r="F52" s="48"/>
    </row>
    <row r="53" spans="1:6" s="49" customFormat="1" ht="28.5" customHeight="1" x14ac:dyDescent="0.3">
      <c r="A53" s="52" t="s">
        <v>169</v>
      </c>
      <c r="B53" s="53"/>
      <c r="C53" s="54"/>
      <c r="D53" s="47">
        <v>1394.4</v>
      </c>
      <c r="E53" s="44"/>
      <c r="F53" s="48"/>
    </row>
    <row r="54" spans="1:6" s="49" customFormat="1" x14ac:dyDescent="0.3">
      <c r="A54" s="52" t="s">
        <v>170</v>
      </c>
      <c r="B54" s="53"/>
      <c r="C54" s="54"/>
      <c r="D54" s="47">
        <v>2428.5</v>
      </c>
      <c r="E54" s="44"/>
      <c r="F54" s="48"/>
    </row>
    <row r="55" spans="1:6" s="49" customFormat="1" ht="57.75" customHeight="1" x14ac:dyDescent="0.3">
      <c r="A55" s="52" t="s">
        <v>171</v>
      </c>
      <c r="B55" s="53"/>
      <c r="C55" s="54"/>
      <c r="D55" s="47">
        <v>17765.599999999999</v>
      </c>
      <c r="E55" s="44"/>
      <c r="F55" s="48"/>
    </row>
    <row r="56" spans="1:6" s="49" customFormat="1" ht="30.75" customHeight="1" x14ac:dyDescent="0.3">
      <c r="A56" s="52" t="s">
        <v>172</v>
      </c>
      <c r="B56" s="53"/>
      <c r="C56" s="54"/>
      <c r="D56" s="47">
        <v>277.8</v>
      </c>
      <c r="E56" s="44"/>
      <c r="F56" s="48"/>
    </row>
    <row r="57" spans="1:6" s="49" customFormat="1" ht="26.25" customHeight="1" x14ac:dyDescent="0.3">
      <c r="A57" s="52" t="s">
        <v>173</v>
      </c>
      <c r="B57" s="53"/>
      <c r="C57" s="54"/>
      <c r="D57" s="47">
        <v>60.9</v>
      </c>
      <c r="E57" s="44"/>
      <c r="F57" s="48"/>
    </row>
    <row r="58" spans="1:6" s="49" customFormat="1" x14ac:dyDescent="0.3">
      <c r="A58" s="52" t="s">
        <v>174</v>
      </c>
      <c r="B58" s="53"/>
      <c r="C58" s="54"/>
      <c r="D58" s="47">
        <v>15047.3</v>
      </c>
      <c r="E58" s="44"/>
      <c r="F58" s="48"/>
    </row>
    <row r="59" spans="1:6" s="49" customFormat="1" ht="26.25" customHeight="1" x14ac:dyDescent="0.3">
      <c r="A59" s="52" t="s">
        <v>175</v>
      </c>
      <c r="B59" s="53"/>
      <c r="C59" s="54"/>
      <c r="D59" s="47">
        <v>1078.3</v>
      </c>
      <c r="E59" s="44"/>
      <c r="F59" s="48"/>
    </row>
    <row r="60" spans="1:6" s="49" customFormat="1" ht="39" customHeight="1" x14ac:dyDescent="0.3">
      <c r="A60" s="52" t="s">
        <v>176</v>
      </c>
      <c r="B60" s="53"/>
      <c r="C60" s="54"/>
      <c r="D60" s="47">
        <v>46.11</v>
      </c>
      <c r="E60" s="44"/>
      <c r="F60" s="48"/>
    </row>
    <row r="61" spans="1:6" s="49" customFormat="1" ht="29.25" customHeight="1" x14ac:dyDescent="0.3">
      <c r="A61" s="52" t="s">
        <v>177</v>
      </c>
      <c r="B61" s="53"/>
      <c r="C61" s="54"/>
      <c r="D61" s="47">
        <v>4.7</v>
      </c>
      <c r="E61" s="44"/>
      <c r="F61" s="48"/>
    </row>
    <row r="62" spans="1:6" s="49" customFormat="1" ht="42.75" customHeight="1" x14ac:dyDescent="0.3">
      <c r="A62" s="52" t="s">
        <v>178</v>
      </c>
      <c r="B62" s="53"/>
      <c r="C62" s="54"/>
      <c r="D62" s="47">
        <v>21443.7</v>
      </c>
      <c r="E62" s="44"/>
      <c r="F62" s="48"/>
    </row>
    <row r="63" spans="1:6" s="49" customFormat="1" ht="28.5" customHeight="1" x14ac:dyDescent="0.3">
      <c r="A63" s="52" t="s">
        <v>179</v>
      </c>
      <c r="B63" s="53"/>
      <c r="C63" s="54"/>
      <c r="D63" s="47">
        <v>43660.4</v>
      </c>
      <c r="E63" s="44"/>
      <c r="F63" s="48"/>
    </row>
    <row r="64" spans="1:6" s="49" customFormat="1" ht="27.75" customHeight="1" x14ac:dyDescent="0.3">
      <c r="A64" s="52" t="s">
        <v>180</v>
      </c>
      <c r="B64" s="53"/>
      <c r="C64" s="54"/>
      <c r="D64" s="47">
        <v>749.5</v>
      </c>
      <c r="E64" s="44"/>
      <c r="F64" s="48"/>
    </row>
    <row r="65" spans="1:6" s="49" customFormat="1" ht="26.25" customHeight="1" x14ac:dyDescent="0.3">
      <c r="A65" s="52" t="s">
        <v>181</v>
      </c>
      <c r="B65" s="53"/>
      <c r="C65" s="54"/>
      <c r="D65" s="47">
        <v>17506.400000000001</v>
      </c>
      <c r="E65" s="44"/>
      <c r="F65" s="48"/>
    </row>
    <row r="66" spans="1:6" s="49" customFormat="1" ht="27.75" customHeight="1" x14ac:dyDescent="0.3">
      <c r="A66" s="52" t="s">
        <v>182</v>
      </c>
      <c r="B66" s="53"/>
      <c r="C66" s="54"/>
      <c r="D66" s="47">
        <v>229.6</v>
      </c>
      <c r="E66" s="44"/>
      <c r="F66" s="48"/>
    </row>
    <row r="67" spans="1:6" s="49" customFormat="1" x14ac:dyDescent="0.3">
      <c r="A67" s="52" t="s">
        <v>183</v>
      </c>
      <c r="B67" s="53"/>
      <c r="C67" s="54"/>
      <c r="D67" s="47">
        <v>76793.2</v>
      </c>
      <c r="E67" s="44"/>
      <c r="F67" s="48"/>
    </row>
    <row r="68" spans="1:6" s="49" customFormat="1" x14ac:dyDescent="0.3">
      <c r="A68" s="52" t="s">
        <v>184</v>
      </c>
      <c r="B68" s="53"/>
      <c r="C68" s="54"/>
      <c r="D68" s="47">
        <v>649.6</v>
      </c>
      <c r="E68" s="44"/>
      <c r="F68" s="48"/>
    </row>
    <row r="69" spans="1:6" s="49" customFormat="1" x14ac:dyDescent="0.3">
      <c r="A69" s="52" t="s">
        <v>185</v>
      </c>
      <c r="B69" s="53"/>
      <c r="C69" s="54"/>
      <c r="D69" s="47">
        <v>7736.2</v>
      </c>
      <c r="E69" s="44"/>
      <c r="F69" s="48"/>
    </row>
    <row r="70" spans="1:6" s="49" customFormat="1" ht="26.25" customHeight="1" x14ac:dyDescent="0.3">
      <c r="A70" s="52" t="s">
        <v>186</v>
      </c>
      <c r="B70" s="53"/>
      <c r="C70" s="54"/>
      <c r="D70" s="47">
        <v>231.3</v>
      </c>
      <c r="E70" s="44"/>
      <c r="F70" s="48"/>
    </row>
    <row r="71" spans="1:6" s="49" customFormat="1" ht="26.25" customHeight="1" x14ac:dyDescent="0.3">
      <c r="A71" s="52" t="s">
        <v>187</v>
      </c>
      <c r="B71" s="53"/>
      <c r="C71" s="54"/>
      <c r="D71" s="47">
        <v>523.20000000000005</v>
      </c>
      <c r="E71" s="44"/>
      <c r="F71" s="48"/>
    </row>
    <row r="72" spans="1:6" s="49" customFormat="1" ht="27.75" customHeight="1" x14ac:dyDescent="0.3">
      <c r="A72" s="52" t="s">
        <v>186</v>
      </c>
      <c r="B72" s="53"/>
      <c r="C72" s="54"/>
      <c r="D72" s="47">
        <v>311.7</v>
      </c>
      <c r="E72" s="44"/>
      <c r="F72" s="48"/>
    </row>
    <row r="73" spans="1:6" s="49" customFormat="1" ht="27.75" customHeight="1" x14ac:dyDescent="0.3">
      <c r="A73" s="52" t="s">
        <v>188</v>
      </c>
      <c r="B73" s="53"/>
      <c r="C73" s="54"/>
      <c r="D73" s="47">
        <v>1896.3</v>
      </c>
      <c r="E73" s="44"/>
      <c r="F73" s="48"/>
    </row>
    <row r="74" spans="1:6" s="49" customFormat="1" ht="24.75" customHeight="1" x14ac:dyDescent="0.3">
      <c r="A74" s="52" t="s">
        <v>189</v>
      </c>
      <c r="B74" s="53"/>
      <c r="C74" s="54"/>
      <c r="D74" s="47">
        <v>13762.3</v>
      </c>
      <c r="E74" s="44"/>
      <c r="F74" s="48"/>
    </row>
    <row r="75" spans="1:6" s="49" customFormat="1" ht="45" customHeight="1" x14ac:dyDescent="0.3">
      <c r="A75" s="52" t="s">
        <v>190</v>
      </c>
      <c r="B75" s="53"/>
      <c r="C75" s="54"/>
      <c r="D75" s="47">
        <v>26672.1</v>
      </c>
      <c r="E75" s="44"/>
      <c r="F75" s="48"/>
    </row>
    <row r="76" spans="1:6" s="49" customFormat="1" ht="28.5" customHeight="1" x14ac:dyDescent="0.3">
      <c r="A76" s="52" t="s">
        <v>191</v>
      </c>
      <c r="B76" s="53"/>
      <c r="C76" s="54"/>
      <c r="D76" s="47">
        <v>25121.7</v>
      </c>
      <c r="E76" s="44"/>
      <c r="F76" s="48"/>
    </row>
    <row r="77" spans="1:6" s="49" customFormat="1" ht="27.75" customHeight="1" x14ac:dyDescent="0.3">
      <c r="A77" s="52" t="s">
        <v>189</v>
      </c>
      <c r="B77" s="53"/>
      <c r="C77" s="54"/>
      <c r="D77" s="47">
        <v>2751.3</v>
      </c>
      <c r="E77" s="44"/>
      <c r="F77" s="48"/>
    </row>
    <row r="78" spans="1:6" s="49" customFormat="1" ht="26.25" customHeight="1" x14ac:dyDescent="0.3">
      <c r="A78" s="52" t="s">
        <v>192</v>
      </c>
      <c r="B78" s="53"/>
      <c r="C78" s="54"/>
      <c r="D78" s="47">
        <v>8252</v>
      </c>
      <c r="E78" s="44"/>
      <c r="F78" s="48"/>
    </row>
    <row r="79" spans="1:6" s="49" customFormat="1" ht="27.75" customHeight="1" x14ac:dyDescent="0.3">
      <c r="A79" s="52" t="s">
        <v>193</v>
      </c>
      <c r="B79" s="53"/>
      <c r="C79" s="54"/>
      <c r="D79" s="47">
        <v>746.3</v>
      </c>
      <c r="E79" s="44"/>
      <c r="F79" s="48"/>
    </row>
    <row r="80" spans="1:6" s="49" customFormat="1" ht="45" customHeight="1" x14ac:dyDescent="0.3">
      <c r="A80" s="52" t="s">
        <v>194</v>
      </c>
      <c r="B80" s="53"/>
      <c r="C80" s="54"/>
      <c r="D80" s="47">
        <v>13471.2</v>
      </c>
      <c r="E80" s="44"/>
      <c r="F80" s="48"/>
    </row>
    <row r="81" spans="1:6" s="49" customFormat="1" ht="36" customHeight="1" x14ac:dyDescent="0.3">
      <c r="A81" s="52" t="s">
        <v>195</v>
      </c>
      <c r="B81" s="53"/>
      <c r="C81" s="54"/>
      <c r="D81" s="47">
        <v>37906.699999999997</v>
      </c>
      <c r="E81" s="44"/>
      <c r="F81" s="48"/>
    </row>
    <row r="82" spans="1:6" s="49" customFormat="1" ht="108" customHeight="1" x14ac:dyDescent="0.3">
      <c r="A82" s="52" t="s">
        <v>196</v>
      </c>
      <c r="B82" s="53"/>
      <c r="C82" s="54"/>
      <c r="D82" s="47">
        <v>511.4</v>
      </c>
      <c r="E82" s="44"/>
      <c r="F82" s="48"/>
    </row>
    <row r="83" spans="1:6" s="49" customFormat="1" ht="29.25" customHeight="1" x14ac:dyDescent="0.3">
      <c r="A83" s="52" t="s">
        <v>189</v>
      </c>
      <c r="B83" s="53"/>
      <c r="C83" s="54"/>
      <c r="D83" s="47">
        <v>63647.9</v>
      </c>
      <c r="E83" s="44"/>
      <c r="F83" s="48"/>
    </row>
    <row r="84" spans="1:6" s="49" customFormat="1" ht="28.5" customHeight="1" x14ac:dyDescent="0.3">
      <c r="A84" s="52" t="s">
        <v>197</v>
      </c>
      <c r="B84" s="53"/>
      <c r="C84" s="54"/>
      <c r="D84" s="47">
        <v>263666.90000000002</v>
      </c>
      <c r="E84" s="44"/>
      <c r="F84" s="48"/>
    </row>
    <row r="85" spans="1:6" s="49" customFormat="1" ht="48" customHeight="1" x14ac:dyDescent="0.3">
      <c r="A85" s="52" t="s">
        <v>198</v>
      </c>
      <c r="B85" s="53"/>
      <c r="C85" s="54"/>
      <c r="D85" s="47">
        <v>289174.8</v>
      </c>
      <c r="E85" s="44"/>
      <c r="F85" s="48"/>
    </row>
    <row r="86" spans="1:6" s="49" customFormat="1" ht="63" customHeight="1" x14ac:dyDescent="0.3">
      <c r="A86" s="52" t="s">
        <v>200</v>
      </c>
      <c r="B86" s="53"/>
      <c r="C86" s="54"/>
      <c r="D86" s="47">
        <v>39324.699999999997</v>
      </c>
      <c r="E86" s="44"/>
      <c r="F86" s="48"/>
    </row>
    <row r="87" spans="1:6" s="49" customFormat="1" ht="24.75" customHeight="1" x14ac:dyDescent="0.3">
      <c r="A87" s="52" t="s">
        <v>201</v>
      </c>
      <c r="B87" s="53"/>
      <c r="C87" s="54"/>
      <c r="D87" s="47">
        <v>891521.03</v>
      </c>
      <c r="E87" s="44"/>
      <c r="F87" s="48"/>
    </row>
    <row r="88" spans="1:6" x14ac:dyDescent="0.3">
      <c r="A88" s="62" t="s">
        <v>12</v>
      </c>
      <c r="B88" s="63"/>
      <c r="C88" s="63"/>
      <c r="D88" s="8">
        <f>D90-D5+D89</f>
        <v>12640367.308120001</v>
      </c>
      <c r="E88" s="44"/>
      <c r="F88" s="29" t="s">
        <v>35</v>
      </c>
    </row>
    <row r="89" spans="1:6" x14ac:dyDescent="0.3">
      <c r="A89" s="62" t="s">
        <v>13</v>
      </c>
      <c r="B89" s="63"/>
      <c r="C89" s="63"/>
      <c r="D89" s="8">
        <f>B132+'Муниципальные районы'!P55</f>
        <v>12104272.408120001</v>
      </c>
      <c r="E89" s="44"/>
    </row>
    <row r="90" spans="1:6" x14ac:dyDescent="0.3">
      <c r="A90" s="55" t="s">
        <v>125</v>
      </c>
      <c r="B90" s="56"/>
      <c r="C90" s="56"/>
      <c r="D90" s="8">
        <v>2178504.2000000002</v>
      </c>
      <c r="E90" s="22"/>
    </row>
    <row r="91" spans="1:6" x14ac:dyDescent="0.3">
      <c r="A91" s="64" t="s">
        <v>14</v>
      </c>
      <c r="B91" s="65"/>
      <c r="C91" s="65"/>
      <c r="D91" s="8"/>
      <c r="E91" s="22"/>
    </row>
    <row r="92" spans="1:6" x14ac:dyDescent="0.3">
      <c r="A92" s="64" t="s">
        <v>15</v>
      </c>
      <c r="B92" s="65"/>
      <c r="C92" s="65"/>
      <c r="D92" s="50">
        <v>1955819.9</v>
      </c>
      <c r="E92" s="22"/>
    </row>
    <row r="93" spans="1:6" x14ac:dyDescent="0.3">
      <c r="A93" s="23"/>
      <c r="B93" s="24"/>
      <c r="C93" s="24"/>
      <c r="D93" s="22"/>
      <c r="E93" s="22"/>
    </row>
    <row r="94" spans="1:6" x14ac:dyDescent="0.3">
      <c r="A94" s="25" t="s">
        <v>16</v>
      </c>
      <c r="B94" s="10"/>
      <c r="C94" s="10"/>
      <c r="D94" s="11"/>
      <c r="E94" s="11"/>
    </row>
    <row r="95" spans="1:6" x14ac:dyDescent="0.3">
      <c r="A95" s="57" t="s">
        <v>17</v>
      </c>
      <c r="B95" s="59" t="s">
        <v>2</v>
      </c>
      <c r="C95" s="66" t="s">
        <v>3</v>
      </c>
      <c r="D95" s="66"/>
      <c r="E95" s="66"/>
    </row>
    <row r="96" spans="1:6" ht="90" customHeight="1" x14ac:dyDescent="0.3">
      <c r="A96" s="58"/>
      <c r="B96" s="59"/>
      <c r="C96" s="45" t="s">
        <v>4</v>
      </c>
      <c r="D96" s="45" t="s">
        <v>5</v>
      </c>
      <c r="E96" s="26" t="s">
        <v>33</v>
      </c>
    </row>
    <row r="97" spans="1:5" x14ac:dyDescent="0.3">
      <c r="A97" s="12" t="s">
        <v>88</v>
      </c>
      <c r="B97" s="37">
        <v>33648.185409999998</v>
      </c>
      <c r="C97" s="37">
        <v>17365.667099999999</v>
      </c>
      <c r="D97" s="37">
        <v>4132.9760100000003</v>
      </c>
      <c r="E97" s="37">
        <v>1713.78171</v>
      </c>
    </row>
    <row r="98" spans="1:5" x14ac:dyDescent="0.3">
      <c r="A98" s="12" t="s">
        <v>89</v>
      </c>
      <c r="B98" s="37">
        <v>14094.58246</v>
      </c>
      <c r="C98" s="37">
        <v>10243.74978</v>
      </c>
      <c r="D98" s="37">
        <v>2555.77459</v>
      </c>
      <c r="E98" s="37"/>
    </row>
    <row r="99" spans="1:5" x14ac:dyDescent="0.3">
      <c r="A99" s="12" t="s">
        <v>90</v>
      </c>
      <c r="B99" s="37">
        <v>10278.838250000001</v>
      </c>
      <c r="C99" s="37">
        <v>7801.9015099999997</v>
      </c>
      <c r="D99" s="37">
        <v>1240.6177399999999</v>
      </c>
      <c r="E99" s="37"/>
    </row>
    <row r="100" spans="1:5" x14ac:dyDescent="0.3">
      <c r="A100" s="12" t="s">
        <v>91</v>
      </c>
      <c r="B100" s="37">
        <v>121973.15905</v>
      </c>
      <c r="C100" s="37">
        <v>44340.390610000002</v>
      </c>
      <c r="D100" s="37">
        <v>13609.8071</v>
      </c>
      <c r="E100" s="37">
        <v>685</v>
      </c>
    </row>
    <row r="101" spans="1:5" ht="27.6" x14ac:dyDescent="0.3">
      <c r="A101" s="12" t="s">
        <v>92</v>
      </c>
      <c r="B101" s="37">
        <v>267158.01818000001</v>
      </c>
      <c r="C101" s="37">
        <v>7365.6331600000003</v>
      </c>
      <c r="D101" s="37">
        <v>2269.9097299999999</v>
      </c>
      <c r="E101" s="37">
        <v>10245.412</v>
      </c>
    </row>
    <row r="102" spans="1:5" x14ac:dyDescent="0.3">
      <c r="A102" s="12" t="s">
        <v>93</v>
      </c>
      <c r="B102" s="37">
        <v>73362.771670000002</v>
      </c>
      <c r="C102" s="37">
        <v>13499.70622</v>
      </c>
      <c r="D102" s="37">
        <v>4135.9539199999999</v>
      </c>
      <c r="E102" s="37">
        <v>270</v>
      </c>
    </row>
    <row r="103" spans="1:5" x14ac:dyDescent="0.3">
      <c r="A103" s="12" t="s">
        <v>94</v>
      </c>
      <c r="B103" s="37">
        <v>3403.44335</v>
      </c>
      <c r="C103" s="37">
        <v>2066.8817199999999</v>
      </c>
      <c r="D103" s="37">
        <v>722.34982000000002</v>
      </c>
      <c r="E103" s="37">
        <v>258.75</v>
      </c>
    </row>
    <row r="104" spans="1:5" ht="27.6" x14ac:dyDescent="0.3">
      <c r="A104" s="12" t="s">
        <v>95</v>
      </c>
      <c r="B104" s="37">
        <v>1238615.8564299999</v>
      </c>
      <c r="C104" s="37">
        <v>12864.196900000001</v>
      </c>
      <c r="D104" s="37">
        <v>3371.7991099999999</v>
      </c>
      <c r="E104" s="37">
        <v>175.68780000000001</v>
      </c>
    </row>
    <row r="105" spans="1:5" x14ac:dyDescent="0.3">
      <c r="A105" s="12" t="s">
        <v>96</v>
      </c>
      <c r="B105" s="37">
        <v>84908.9899</v>
      </c>
      <c r="C105" s="37">
        <v>15762.317279999999</v>
      </c>
      <c r="D105" s="37">
        <v>4935.2730199999996</v>
      </c>
      <c r="E105" s="37"/>
    </row>
    <row r="106" spans="1:5" x14ac:dyDescent="0.3">
      <c r="A106" s="12" t="s">
        <v>97</v>
      </c>
      <c r="B106" s="37">
        <v>867037.82753999997</v>
      </c>
      <c r="C106" s="37">
        <v>15939.747950000001</v>
      </c>
      <c r="D106" s="37">
        <v>3638.74496</v>
      </c>
      <c r="E106" s="37">
        <v>33104.5844</v>
      </c>
    </row>
    <row r="107" spans="1:5" x14ac:dyDescent="0.3">
      <c r="A107" s="12" t="s">
        <v>98</v>
      </c>
      <c r="B107" s="37">
        <v>438425.91767</v>
      </c>
      <c r="C107" s="37">
        <v>5863.2072399999997</v>
      </c>
      <c r="D107" s="37">
        <v>1263.56233</v>
      </c>
      <c r="E107" s="37">
        <v>245.66556</v>
      </c>
    </row>
    <row r="108" spans="1:5" x14ac:dyDescent="0.3">
      <c r="A108" s="12" t="s">
        <v>99</v>
      </c>
      <c r="B108" s="37">
        <v>1336720.10996</v>
      </c>
      <c r="C108" s="37">
        <v>42163.080110000003</v>
      </c>
      <c r="D108" s="37">
        <v>13188.816930000001</v>
      </c>
      <c r="E108" s="37">
        <v>434570.55968000001</v>
      </c>
    </row>
    <row r="109" spans="1:5" ht="27.6" x14ac:dyDescent="0.3">
      <c r="A109" s="12" t="s">
        <v>100</v>
      </c>
      <c r="B109" s="37">
        <v>1042087.4863099999</v>
      </c>
      <c r="C109" s="37">
        <v>35303.102919999998</v>
      </c>
      <c r="D109" s="37">
        <v>8780.7030400000003</v>
      </c>
      <c r="E109" s="37">
        <v>659470.33148000005</v>
      </c>
    </row>
    <row r="110" spans="1:5" x14ac:dyDescent="0.3">
      <c r="A110" s="12" t="s">
        <v>101</v>
      </c>
      <c r="B110" s="37">
        <v>147532.41484000001</v>
      </c>
      <c r="C110" s="37">
        <v>3418.64939</v>
      </c>
      <c r="D110" s="37">
        <v>1080.1434200000001</v>
      </c>
      <c r="E110" s="37"/>
    </row>
    <row r="111" spans="1:5" x14ac:dyDescent="0.3">
      <c r="A111" s="12" t="s">
        <v>102</v>
      </c>
      <c r="B111" s="37">
        <v>155590.83511000001</v>
      </c>
      <c r="C111" s="37">
        <v>87617.064929999993</v>
      </c>
      <c r="D111" s="37">
        <v>30492.68073</v>
      </c>
      <c r="E111" s="37">
        <v>22</v>
      </c>
    </row>
    <row r="112" spans="1:5" x14ac:dyDescent="0.3">
      <c r="A112" s="12" t="s">
        <v>103</v>
      </c>
      <c r="B112" s="37">
        <v>101028.43674999999</v>
      </c>
      <c r="C112" s="37">
        <v>4218.1377499999999</v>
      </c>
      <c r="D112" s="37">
        <v>1194.6732400000001</v>
      </c>
      <c r="E112" s="37"/>
    </row>
    <row r="113" spans="1:5" x14ac:dyDescent="0.3">
      <c r="A113" s="12" t="s">
        <v>104</v>
      </c>
      <c r="B113" s="37">
        <v>95470.107919999995</v>
      </c>
      <c r="C113" s="37">
        <v>4932.60232</v>
      </c>
      <c r="D113" s="37">
        <v>2021.4083900000001</v>
      </c>
      <c r="E113" s="37"/>
    </row>
    <row r="114" spans="1:5" x14ac:dyDescent="0.3">
      <c r="A114" s="12" t="s">
        <v>105</v>
      </c>
      <c r="B114" s="37">
        <v>99730.98775</v>
      </c>
      <c r="C114" s="37">
        <v>31470.698950000002</v>
      </c>
      <c r="D114" s="37">
        <v>9189.9503600000007</v>
      </c>
      <c r="E114" s="37">
        <v>16266.37401</v>
      </c>
    </row>
    <row r="115" spans="1:5" x14ac:dyDescent="0.3">
      <c r="A115" s="12" t="s">
        <v>106</v>
      </c>
      <c r="B115" s="37">
        <v>18583.723000000002</v>
      </c>
      <c r="C115" s="37">
        <v>1121.29583</v>
      </c>
      <c r="D115" s="37">
        <v>267.20967999999999</v>
      </c>
      <c r="E115" s="37"/>
    </row>
    <row r="116" spans="1:5" x14ac:dyDescent="0.3">
      <c r="A116" s="12" t="s">
        <v>107</v>
      </c>
      <c r="B116" s="37">
        <v>1320841.7307800001</v>
      </c>
      <c r="C116" s="37">
        <v>13408.853010000001</v>
      </c>
      <c r="D116" s="37">
        <v>3551.5030400000001</v>
      </c>
      <c r="E116" s="37"/>
    </row>
    <row r="117" spans="1:5" x14ac:dyDescent="0.3">
      <c r="A117" s="12" t="s">
        <v>108</v>
      </c>
      <c r="B117" s="37">
        <v>39784.910759999999</v>
      </c>
      <c r="C117" s="37">
        <v>17379.490160000001</v>
      </c>
      <c r="D117" s="37">
        <v>4706.17299</v>
      </c>
      <c r="E117" s="37">
        <v>289.55</v>
      </c>
    </row>
    <row r="118" spans="1:5" x14ac:dyDescent="0.3">
      <c r="A118" s="12" t="s">
        <v>109</v>
      </c>
      <c r="B118" s="37">
        <v>7450.0485200000003</v>
      </c>
      <c r="C118" s="37">
        <v>5217.6140699999996</v>
      </c>
      <c r="D118" s="37">
        <v>1304.5415399999999</v>
      </c>
      <c r="E118" s="37"/>
    </row>
    <row r="119" spans="1:5" x14ac:dyDescent="0.3">
      <c r="A119" s="12" t="s">
        <v>110</v>
      </c>
      <c r="B119" s="37">
        <v>4369.97</v>
      </c>
      <c r="C119" s="37">
        <v>2604.4984300000001</v>
      </c>
      <c r="D119" s="37">
        <v>584.39971000000003</v>
      </c>
      <c r="E119" s="37"/>
    </row>
    <row r="120" spans="1:5" x14ac:dyDescent="0.3">
      <c r="A120" s="12" t="s">
        <v>111</v>
      </c>
      <c r="B120" s="37">
        <v>5532.0622000000003</v>
      </c>
      <c r="C120" s="37">
        <v>3776.7542699999999</v>
      </c>
      <c r="D120" s="37">
        <v>1240.21423</v>
      </c>
      <c r="E120" s="37"/>
    </row>
    <row r="121" spans="1:5" x14ac:dyDescent="0.3">
      <c r="A121" s="12" t="s">
        <v>112</v>
      </c>
      <c r="B121" s="37">
        <v>11972.510480000001</v>
      </c>
      <c r="C121" s="37">
        <v>6412.4939100000001</v>
      </c>
      <c r="D121" s="37">
        <v>1050.8168599999999</v>
      </c>
      <c r="E121" s="37"/>
    </row>
    <row r="122" spans="1:5" x14ac:dyDescent="0.3">
      <c r="A122" s="12" t="s">
        <v>113</v>
      </c>
      <c r="B122" s="37">
        <v>1706160.55057</v>
      </c>
      <c r="C122" s="37">
        <v>42968.037490000002</v>
      </c>
      <c r="D122" s="37">
        <v>13548.51936</v>
      </c>
      <c r="E122" s="37">
        <v>56.489179999999998</v>
      </c>
    </row>
    <row r="123" spans="1:5" x14ac:dyDescent="0.3">
      <c r="A123" s="12" t="s">
        <v>114</v>
      </c>
      <c r="B123" s="37">
        <v>1073.7943399999999</v>
      </c>
      <c r="C123" s="37">
        <v>762.41488000000004</v>
      </c>
      <c r="D123" s="37">
        <v>252.59728999999999</v>
      </c>
      <c r="E123" s="37"/>
    </row>
    <row r="124" spans="1:5" x14ac:dyDescent="0.3">
      <c r="A124" s="12" t="s">
        <v>115</v>
      </c>
      <c r="B124" s="37">
        <v>499196.52338000003</v>
      </c>
      <c r="C124" s="37">
        <v>4390.9515499999998</v>
      </c>
      <c r="D124" s="37">
        <v>1030.12354</v>
      </c>
      <c r="E124" s="37">
        <v>84.084000000000003</v>
      </c>
    </row>
    <row r="125" spans="1:5" x14ac:dyDescent="0.3">
      <c r="A125" s="12" t="s">
        <v>116</v>
      </c>
      <c r="B125" s="37">
        <v>103521.65429000001</v>
      </c>
      <c r="C125" s="37">
        <v>19225.226600000002</v>
      </c>
      <c r="D125" s="37">
        <v>5529.1797200000001</v>
      </c>
      <c r="E125" s="37"/>
    </row>
    <row r="126" spans="1:5" x14ac:dyDescent="0.3">
      <c r="A126" s="12" t="s">
        <v>117</v>
      </c>
      <c r="B126" s="37">
        <v>12659.433370000001</v>
      </c>
      <c r="C126" s="37">
        <v>2131.8734800000002</v>
      </c>
      <c r="D126" s="37">
        <v>457.39060999999998</v>
      </c>
      <c r="E126" s="37"/>
    </row>
    <row r="127" spans="1:5" x14ac:dyDescent="0.3">
      <c r="A127" s="12" t="s">
        <v>118</v>
      </c>
      <c r="B127" s="37">
        <v>842.27509999999995</v>
      </c>
      <c r="C127" s="37">
        <v>463.19015999999999</v>
      </c>
      <c r="D127" s="37">
        <v>103.61689</v>
      </c>
      <c r="E127" s="37"/>
    </row>
    <row r="128" spans="1:5" ht="27.6" x14ac:dyDescent="0.3">
      <c r="A128" s="12" t="s">
        <v>119</v>
      </c>
      <c r="B128" s="37">
        <v>13422.597180000001</v>
      </c>
      <c r="C128" s="37">
        <v>8912.6642100000008</v>
      </c>
      <c r="D128" s="37">
        <v>2937.1295399999999</v>
      </c>
      <c r="E128" s="37"/>
    </row>
    <row r="129" spans="1:5" ht="27.6" x14ac:dyDescent="0.3">
      <c r="A129" s="12" t="s">
        <v>120</v>
      </c>
      <c r="B129" s="37">
        <v>104280.91733</v>
      </c>
      <c r="C129" s="37">
        <v>3881.1188900000002</v>
      </c>
      <c r="D129" s="37">
        <v>435.39704</v>
      </c>
      <c r="E129" s="37"/>
    </row>
    <row r="130" spans="1:5" ht="27.6" x14ac:dyDescent="0.3">
      <c r="A130" s="12" t="s">
        <v>121</v>
      </c>
      <c r="B130" s="37">
        <v>25034.21298</v>
      </c>
      <c r="C130" s="37">
        <v>2973.78334</v>
      </c>
      <c r="D130" s="37">
        <v>604.24198000000001</v>
      </c>
      <c r="E130" s="37">
        <v>652.03854000000001</v>
      </c>
    </row>
    <row r="131" spans="1:5" ht="27.6" x14ac:dyDescent="0.3">
      <c r="A131" s="12" t="s">
        <v>122</v>
      </c>
      <c r="B131" s="37">
        <v>49159.418740000001</v>
      </c>
      <c r="C131" s="37">
        <v>8064.2052800000001</v>
      </c>
      <c r="D131" s="37">
        <v>1607.8616099999999</v>
      </c>
      <c r="E131" s="37">
        <v>618.44299999999998</v>
      </c>
    </row>
    <row r="132" spans="1:5" x14ac:dyDescent="0.3">
      <c r="A132" s="27" t="s">
        <v>2</v>
      </c>
      <c r="B132" s="38">
        <v>10054954.30157</v>
      </c>
      <c r="C132" s="38">
        <v>505931.20140000002</v>
      </c>
      <c r="D132" s="38">
        <v>147036.06007000001</v>
      </c>
      <c r="E132" s="38">
        <v>1158728.7513600001</v>
      </c>
    </row>
  </sheetData>
  <mergeCells count="93">
    <mergeCell ref="A15:C15"/>
    <mergeCell ref="A16:C16"/>
    <mergeCell ref="A17:C17"/>
    <mergeCell ref="A18:C18"/>
    <mergeCell ref="A30:C30"/>
    <mergeCell ref="A19:C19"/>
    <mergeCell ref="A20:C20"/>
    <mergeCell ref="A21:C21"/>
    <mergeCell ref="A22:C22"/>
    <mergeCell ref="A23:C23"/>
    <mergeCell ref="A31:C31"/>
    <mergeCell ref="A32:C32"/>
    <mergeCell ref="A33:C33"/>
    <mergeCell ref="A29:C29"/>
    <mergeCell ref="A24:C24"/>
    <mergeCell ref="A25:C25"/>
    <mergeCell ref="A26:C26"/>
    <mergeCell ref="A27:C27"/>
    <mergeCell ref="A28:C28"/>
    <mergeCell ref="A1:D1"/>
    <mergeCell ref="A2:D2"/>
    <mergeCell ref="A5:C5"/>
    <mergeCell ref="A13:C13"/>
    <mergeCell ref="A14:C14"/>
    <mergeCell ref="A7:C7"/>
    <mergeCell ref="A90:C90"/>
    <mergeCell ref="A95:A96"/>
    <mergeCell ref="B95:B96"/>
    <mergeCell ref="A6:C6"/>
    <mergeCell ref="A8:C8"/>
    <mergeCell ref="A9:C9"/>
    <mergeCell ref="A88:C88"/>
    <mergeCell ref="A89:C89"/>
    <mergeCell ref="A91:C91"/>
    <mergeCell ref="A92:C92"/>
    <mergeCell ref="C95:E95"/>
    <mergeCell ref="A57:C57"/>
    <mergeCell ref="A79:C79"/>
    <mergeCell ref="A10:C10"/>
    <mergeCell ref="A11:C11"/>
    <mergeCell ref="A12:C12"/>
    <mergeCell ref="A34:C34"/>
    <mergeCell ref="A35:C35"/>
    <mergeCell ref="A36:C36"/>
    <mergeCell ref="A37:C37"/>
    <mergeCell ref="A38:C38"/>
    <mergeCell ref="A52:C52"/>
    <mergeCell ref="A39:C39"/>
    <mergeCell ref="A40:C40"/>
    <mergeCell ref="A41:C41"/>
    <mergeCell ref="A42:C42"/>
    <mergeCell ref="A43:C43"/>
    <mergeCell ref="A44:C44"/>
    <mergeCell ref="A45:C45"/>
    <mergeCell ref="A46:C46"/>
    <mergeCell ref="A47:C47"/>
    <mergeCell ref="A48:C48"/>
    <mergeCell ref="A49:C49"/>
    <mergeCell ref="A50:C50"/>
    <mergeCell ref="A51:C51"/>
    <mergeCell ref="A58:C58"/>
    <mergeCell ref="A59:C59"/>
    <mergeCell ref="A60:C60"/>
    <mergeCell ref="A53:C53"/>
    <mergeCell ref="A54:C54"/>
    <mergeCell ref="A55:C55"/>
    <mergeCell ref="A56:C56"/>
    <mergeCell ref="A61:C61"/>
    <mergeCell ref="A62:C62"/>
    <mergeCell ref="A63:C63"/>
    <mergeCell ref="A77:C77"/>
    <mergeCell ref="A64:C64"/>
    <mergeCell ref="A65:C65"/>
    <mergeCell ref="A66:C66"/>
    <mergeCell ref="A67:C67"/>
    <mergeCell ref="A68:C68"/>
    <mergeCell ref="A69:C69"/>
    <mergeCell ref="A70:C70"/>
    <mergeCell ref="A71:C71"/>
    <mergeCell ref="A72:C72"/>
    <mergeCell ref="A73:C73"/>
    <mergeCell ref="A74:C74"/>
    <mergeCell ref="A75:C75"/>
    <mergeCell ref="A86:C86"/>
    <mergeCell ref="A87:C87"/>
    <mergeCell ref="A84:C84"/>
    <mergeCell ref="A76:C76"/>
    <mergeCell ref="A80:C80"/>
    <mergeCell ref="A81:C81"/>
    <mergeCell ref="A82:C82"/>
    <mergeCell ref="A83:C83"/>
    <mergeCell ref="A85:C85"/>
    <mergeCell ref="A78:C78"/>
  </mergeCells>
  <pageMargins left="0.70866141732283472" right="0.37" top="0.44" bottom="0.42" header="0.23" footer="0.21"/>
  <pageSetup paperSize="9" scale="61"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view="pageBreakPreview" topLeftCell="A49" zoomScaleNormal="100" zoomScaleSheetLayoutView="100" workbookViewId="0">
      <selection activeCell="C3" sqref="C3"/>
    </sheetView>
  </sheetViews>
  <sheetFormatPr defaultRowHeight="14.4" x14ac:dyDescent="0.3"/>
  <cols>
    <col min="1" max="1" width="38.33203125" customWidth="1"/>
    <col min="2" max="2" width="13.109375" customWidth="1"/>
    <col min="3" max="3" width="14.109375" customWidth="1"/>
    <col min="4" max="4" width="14.6640625" customWidth="1"/>
    <col min="5" max="5" width="14.33203125" customWidth="1"/>
    <col min="6" max="7" width="14.5546875" customWidth="1"/>
    <col min="8" max="8" width="14.109375" customWidth="1"/>
    <col min="9" max="9" width="14.5546875" customWidth="1"/>
    <col min="10" max="10" width="12.6640625" customWidth="1"/>
    <col min="11" max="11" width="11" customWidth="1"/>
    <col min="12" max="12" width="13.44140625" customWidth="1"/>
    <col min="13" max="13" width="13.6640625" customWidth="1"/>
    <col min="14" max="14" width="13.109375" customWidth="1"/>
    <col min="15" max="15" width="13.88671875" customWidth="1"/>
    <col min="16" max="16" width="12.6640625" customWidth="1"/>
  </cols>
  <sheetData>
    <row r="1" spans="1:20" s="17" customFormat="1" ht="15.6" x14ac:dyDescent="0.3">
      <c r="A1" s="20"/>
      <c r="C1" s="18" t="s">
        <v>8</v>
      </c>
    </row>
    <row r="2" spans="1:20" x14ac:dyDescent="0.3">
      <c r="A2" s="21" t="str">
        <f>TEXT(EndData2,"[$-FC19]ДД.ММ.ГГГ")</f>
        <v>00.01.1900</v>
      </c>
      <c r="C2" s="13"/>
      <c r="P2" s="15" t="s">
        <v>7</v>
      </c>
    </row>
    <row r="3" spans="1:20" s="16" customFormat="1" ht="52.8" x14ac:dyDescent="0.25">
      <c r="A3" s="19" t="s">
        <v>18</v>
      </c>
      <c r="B3" s="35" t="s">
        <v>19</v>
      </c>
      <c r="C3" s="36" t="s">
        <v>20</v>
      </c>
      <c r="D3" s="36" t="s">
        <v>21</v>
      </c>
      <c r="E3" s="36" t="s">
        <v>22</v>
      </c>
      <c r="F3" s="36" t="s">
        <v>23</v>
      </c>
      <c r="G3" s="36" t="s">
        <v>24</v>
      </c>
      <c r="H3" s="36" t="s">
        <v>25</v>
      </c>
      <c r="I3" s="36" t="s">
        <v>26</v>
      </c>
      <c r="J3" s="36" t="s">
        <v>27</v>
      </c>
      <c r="K3" s="36" t="s">
        <v>28</v>
      </c>
      <c r="L3" s="36" t="s">
        <v>29</v>
      </c>
      <c r="M3" s="36" t="s">
        <v>30</v>
      </c>
      <c r="N3" s="36" t="s">
        <v>31</v>
      </c>
      <c r="O3" s="36" t="s">
        <v>32</v>
      </c>
      <c r="P3" s="14" t="s">
        <v>6</v>
      </c>
    </row>
    <row r="4" spans="1:20" ht="41.4" x14ac:dyDescent="0.3">
      <c r="A4" s="34" t="s">
        <v>36</v>
      </c>
      <c r="B4" s="39">
        <v>4934</v>
      </c>
      <c r="C4" s="39">
        <v>20209.25</v>
      </c>
      <c r="D4" s="39"/>
      <c r="E4" s="39">
        <v>2245.12</v>
      </c>
      <c r="F4" s="39">
        <v>417</v>
      </c>
      <c r="G4" s="39">
        <v>22792.83337</v>
      </c>
      <c r="H4" s="39">
        <v>3491.7669999999998</v>
      </c>
      <c r="I4" s="39">
        <v>8265</v>
      </c>
      <c r="J4" s="39">
        <v>9360.6666600000008</v>
      </c>
      <c r="K4" s="39">
        <v>6379.75</v>
      </c>
      <c r="L4" s="39">
        <v>36652</v>
      </c>
      <c r="M4" s="39">
        <v>929.41674</v>
      </c>
      <c r="N4" s="39">
        <v>11643.837</v>
      </c>
      <c r="O4" s="39">
        <v>5000</v>
      </c>
      <c r="P4" s="40">
        <v>132320.64077</v>
      </c>
      <c r="Q4" s="33"/>
      <c r="R4" s="33"/>
      <c r="S4" s="33"/>
      <c r="T4" s="33"/>
    </row>
    <row r="5" spans="1:20" ht="41.4" x14ac:dyDescent="0.3">
      <c r="A5" s="34" t="s">
        <v>37</v>
      </c>
      <c r="B5" s="39">
        <v>98976.283750000002</v>
      </c>
      <c r="C5" s="39">
        <v>5963.4487099999997</v>
      </c>
      <c r="D5" s="39">
        <v>43593.92093</v>
      </c>
      <c r="E5" s="39">
        <v>755.45321999999999</v>
      </c>
      <c r="F5" s="39">
        <v>1704.4608599999999</v>
      </c>
      <c r="G5" s="39">
        <v>21676.977019999998</v>
      </c>
      <c r="H5" s="39">
        <v>25546.125319999999</v>
      </c>
      <c r="I5" s="39">
        <v>13296.32639</v>
      </c>
      <c r="J5" s="39">
        <v>1572.7202500000001</v>
      </c>
      <c r="K5" s="39">
        <v>7792.1317300000001</v>
      </c>
      <c r="L5" s="39">
        <v>11464.742099999999</v>
      </c>
      <c r="M5" s="39">
        <v>2105.0863800000002</v>
      </c>
      <c r="N5" s="39">
        <v>6260.4516899999999</v>
      </c>
      <c r="O5" s="39">
        <v>2200.0572099999999</v>
      </c>
      <c r="P5" s="40">
        <v>242908.18556000001</v>
      </c>
      <c r="Q5" s="33"/>
      <c r="R5" s="33"/>
      <c r="S5" s="33"/>
      <c r="T5" s="33"/>
    </row>
    <row r="6" spans="1:20" ht="41.4" x14ac:dyDescent="0.3">
      <c r="A6" s="34" t="s">
        <v>38</v>
      </c>
      <c r="B6" s="39">
        <v>7275.4239200000002</v>
      </c>
      <c r="C6" s="39">
        <v>35055.25</v>
      </c>
      <c r="D6" s="39">
        <v>315.75099999999998</v>
      </c>
      <c r="E6" s="39"/>
      <c r="F6" s="39">
        <v>498</v>
      </c>
      <c r="G6" s="39">
        <v>17088.25</v>
      </c>
      <c r="H6" s="39">
        <v>3208.0839999999998</v>
      </c>
      <c r="I6" s="39">
        <v>2500</v>
      </c>
      <c r="J6" s="39">
        <v>22704.774000000001</v>
      </c>
      <c r="K6" s="39">
        <v>5471.5</v>
      </c>
      <c r="L6" s="39">
        <v>10390.08337</v>
      </c>
      <c r="M6" s="39">
        <v>7066.25</v>
      </c>
      <c r="N6" s="39">
        <v>6100</v>
      </c>
      <c r="O6" s="39"/>
      <c r="P6" s="40">
        <v>117673.36629000001</v>
      </c>
      <c r="Q6" s="33"/>
      <c r="R6" s="33"/>
      <c r="S6" s="33"/>
      <c r="T6" s="33"/>
    </row>
    <row r="7" spans="1:20" ht="124.2" x14ac:dyDescent="0.3">
      <c r="A7" s="34" t="s">
        <v>39</v>
      </c>
      <c r="B7" s="39">
        <v>64810.502950000002</v>
      </c>
      <c r="C7" s="39">
        <v>19377.684399999998</v>
      </c>
      <c r="D7" s="39">
        <v>1401.15345</v>
      </c>
      <c r="E7" s="39">
        <v>1723</v>
      </c>
      <c r="F7" s="39">
        <v>2604.8406799999998</v>
      </c>
      <c r="G7" s="39">
        <v>1245.8457800000001</v>
      </c>
      <c r="H7" s="39">
        <v>1433.6814099999999</v>
      </c>
      <c r="I7" s="39">
        <v>-181.08</v>
      </c>
      <c r="J7" s="39">
        <v>3156.7490600000001</v>
      </c>
      <c r="K7" s="39">
        <v>1731.3593800000001</v>
      </c>
      <c r="L7" s="39">
        <v>1692.11763</v>
      </c>
      <c r="M7" s="39">
        <v>788.42476999999997</v>
      </c>
      <c r="N7" s="39">
        <v>1782</v>
      </c>
      <c r="O7" s="39"/>
      <c r="P7" s="40">
        <v>101566.27950999999</v>
      </c>
      <c r="Q7" s="33"/>
      <c r="R7" s="33"/>
      <c r="S7" s="33"/>
      <c r="T7" s="33"/>
    </row>
    <row r="8" spans="1:20" ht="55.2" x14ac:dyDescent="0.3">
      <c r="A8" s="34" t="s">
        <v>40</v>
      </c>
      <c r="B8" s="39"/>
      <c r="C8" s="39"/>
      <c r="D8" s="39"/>
      <c r="E8" s="39"/>
      <c r="F8" s="39"/>
      <c r="G8" s="39"/>
      <c r="H8" s="39"/>
      <c r="I8" s="39"/>
      <c r="J8" s="39"/>
      <c r="K8" s="39">
        <v>11000</v>
      </c>
      <c r="L8" s="39"/>
      <c r="M8" s="39"/>
      <c r="N8" s="39"/>
      <c r="O8" s="39"/>
      <c r="P8" s="40">
        <v>11000</v>
      </c>
      <c r="Q8" s="33"/>
      <c r="R8" s="33"/>
      <c r="S8" s="33"/>
      <c r="T8" s="33"/>
    </row>
    <row r="9" spans="1:20" ht="96.6" x14ac:dyDescent="0.3">
      <c r="A9" s="34" t="s">
        <v>41</v>
      </c>
      <c r="B9" s="39">
        <v>233.00167999999999</v>
      </c>
      <c r="C9" s="39"/>
      <c r="D9" s="39"/>
      <c r="E9" s="39"/>
      <c r="F9" s="39"/>
      <c r="G9" s="39"/>
      <c r="H9" s="39"/>
      <c r="I9" s="39"/>
      <c r="J9" s="39"/>
      <c r="K9" s="39"/>
      <c r="L9" s="39"/>
      <c r="M9" s="39"/>
      <c r="N9" s="39"/>
      <c r="O9" s="39"/>
      <c r="P9" s="40">
        <v>233.00167999999999</v>
      </c>
      <c r="Q9" s="33"/>
      <c r="R9" s="33"/>
      <c r="S9" s="33"/>
      <c r="T9" s="33"/>
    </row>
    <row r="10" spans="1:20" ht="82.8" x14ac:dyDescent="0.3">
      <c r="A10" s="34" t="s">
        <v>42</v>
      </c>
      <c r="B10" s="39"/>
      <c r="C10" s="39">
        <v>4474.75</v>
      </c>
      <c r="D10" s="39">
        <v>652.75</v>
      </c>
      <c r="E10" s="39">
        <v>505.5</v>
      </c>
      <c r="F10" s="39">
        <v>173.5</v>
      </c>
      <c r="G10" s="39">
        <v>654.33336999999995</v>
      </c>
      <c r="H10" s="39">
        <v>86.471999999999994</v>
      </c>
      <c r="I10" s="39"/>
      <c r="J10" s="39"/>
      <c r="K10" s="39"/>
      <c r="L10" s="39">
        <v>267.25</v>
      </c>
      <c r="M10" s="39">
        <v>246.41667000000001</v>
      </c>
      <c r="N10" s="39">
        <v>247.83699999999999</v>
      </c>
      <c r="O10" s="39"/>
      <c r="P10" s="40">
        <v>7308.8090400000001</v>
      </c>
      <c r="Q10" s="33"/>
      <c r="R10" s="33"/>
      <c r="S10" s="33"/>
      <c r="T10" s="33"/>
    </row>
    <row r="11" spans="1:20" ht="96.6" x14ac:dyDescent="0.3">
      <c r="A11" s="34" t="s">
        <v>43</v>
      </c>
      <c r="B11" s="39">
        <v>818.41552999999999</v>
      </c>
      <c r="C11" s="39">
        <v>237.58302</v>
      </c>
      <c r="D11" s="39">
        <v>285.37880999999999</v>
      </c>
      <c r="E11" s="39">
        <v>94</v>
      </c>
      <c r="F11" s="39">
        <v>-36.871189999999999</v>
      </c>
      <c r="G11" s="39">
        <v>93.416740000000004</v>
      </c>
      <c r="H11" s="39">
        <v>40.320219999999999</v>
      </c>
      <c r="I11" s="39">
        <v>50</v>
      </c>
      <c r="J11" s="39">
        <v>11.2029</v>
      </c>
      <c r="K11" s="39">
        <v>83.455569999999994</v>
      </c>
      <c r="L11" s="39">
        <v>109.46984999999999</v>
      </c>
      <c r="M11" s="39">
        <v>89.36</v>
      </c>
      <c r="N11" s="39">
        <v>318.375</v>
      </c>
      <c r="O11" s="39"/>
      <c r="P11" s="40">
        <v>2194.1064500000002</v>
      </c>
      <c r="Q11" s="33"/>
      <c r="R11" s="33"/>
      <c r="S11" s="33"/>
      <c r="T11" s="33"/>
    </row>
    <row r="12" spans="1:20" ht="69" x14ac:dyDescent="0.3">
      <c r="A12" s="34" t="s">
        <v>44</v>
      </c>
      <c r="B12" s="39">
        <v>-29.82471</v>
      </c>
      <c r="C12" s="39"/>
      <c r="D12" s="39"/>
      <c r="E12" s="39"/>
      <c r="F12" s="39"/>
      <c r="G12" s="39"/>
      <c r="H12" s="39"/>
      <c r="I12" s="39"/>
      <c r="J12" s="39"/>
      <c r="K12" s="39"/>
      <c r="L12" s="39"/>
      <c r="M12" s="39"/>
      <c r="N12" s="39"/>
      <c r="O12" s="39"/>
      <c r="P12" s="40">
        <v>-29.82471</v>
      </c>
      <c r="Q12" s="33"/>
      <c r="R12" s="33"/>
      <c r="S12" s="33"/>
      <c r="T12" s="33"/>
    </row>
    <row r="13" spans="1:20" ht="82.8" x14ac:dyDescent="0.3">
      <c r="A13" s="34" t="s">
        <v>45</v>
      </c>
      <c r="B13" s="39">
        <v>3695.2255599999999</v>
      </c>
      <c r="C13" s="39">
        <v>1336.84826</v>
      </c>
      <c r="D13" s="39">
        <v>129.75568999999999</v>
      </c>
      <c r="E13" s="39">
        <v>162</v>
      </c>
      <c r="F13" s="39">
        <v>-33.048740000000002</v>
      </c>
      <c r="G13" s="39">
        <v>326.8</v>
      </c>
      <c r="H13" s="39">
        <v>22.990259999999999</v>
      </c>
      <c r="I13" s="39">
        <v>123</v>
      </c>
      <c r="J13" s="39">
        <v>434.79187000000002</v>
      </c>
      <c r="K13" s="39">
        <v>264.3725</v>
      </c>
      <c r="L13" s="39">
        <v>208.053</v>
      </c>
      <c r="M13" s="39">
        <v>-17.31983</v>
      </c>
      <c r="N13" s="39">
        <v>167.15277</v>
      </c>
      <c r="O13" s="39">
        <v>557.60080000000005</v>
      </c>
      <c r="P13" s="40">
        <v>7378.2221399999999</v>
      </c>
      <c r="Q13" s="33"/>
      <c r="R13" s="33"/>
      <c r="S13" s="33"/>
      <c r="T13" s="33"/>
    </row>
    <row r="14" spans="1:20" ht="124.2" x14ac:dyDescent="0.3">
      <c r="A14" s="34" t="s">
        <v>46</v>
      </c>
      <c r="B14" s="39">
        <v>16167.63355</v>
      </c>
      <c r="C14" s="39">
        <v>1434.19</v>
      </c>
      <c r="D14" s="39"/>
      <c r="E14" s="39"/>
      <c r="F14" s="39"/>
      <c r="G14" s="39"/>
      <c r="H14" s="39"/>
      <c r="I14" s="39"/>
      <c r="J14" s="39">
        <v>48.758000000000003</v>
      </c>
      <c r="K14" s="39"/>
      <c r="L14" s="39"/>
      <c r="M14" s="39"/>
      <c r="N14" s="39"/>
      <c r="O14" s="39"/>
      <c r="P14" s="40">
        <v>17650.581549999999</v>
      </c>
      <c r="Q14" s="33"/>
      <c r="R14" s="33"/>
      <c r="S14" s="33"/>
      <c r="T14" s="33"/>
    </row>
    <row r="15" spans="1:20" ht="110.4" x14ac:dyDescent="0.3">
      <c r="A15" s="34" t="s">
        <v>47</v>
      </c>
      <c r="B15" s="39"/>
      <c r="C15" s="39">
        <v>8724.0872600000002</v>
      </c>
      <c r="D15" s="39"/>
      <c r="E15" s="39"/>
      <c r="F15" s="39"/>
      <c r="G15" s="39"/>
      <c r="H15" s="39"/>
      <c r="I15" s="39"/>
      <c r="J15" s="39"/>
      <c r="K15" s="39"/>
      <c r="L15" s="39"/>
      <c r="M15" s="39"/>
      <c r="N15" s="39"/>
      <c r="O15" s="39"/>
      <c r="P15" s="40">
        <v>8724.0872600000002</v>
      </c>
      <c r="Q15" s="33"/>
      <c r="R15" s="33"/>
      <c r="S15" s="33"/>
      <c r="T15" s="33"/>
    </row>
    <row r="16" spans="1:20" ht="110.4" x14ac:dyDescent="0.3">
      <c r="A16" s="34" t="s">
        <v>48</v>
      </c>
      <c r="B16" s="39">
        <v>290.29480000000001</v>
      </c>
      <c r="C16" s="39">
        <v>368.72829000000002</v>
      </c>
      <c r="D16" s="39"/>
      <c r="E16" s="39"/>
      <c r="F16" s="39"/>
      <c r="G16" s="39">
        <v>-9.9933300000000003</v>
      </c>
      <c r="H16" s="39"/>
      <c r="I16" s="39"/>
      <c r="J16" s="39">
        <v>26.294329999999999</v>
      </c>
      <c r="K16" s="39"/>
      <c r="L16" s="39"/>
      <c r="M16" s="39">
        <v>-7.2000000000000005E-4</v>
      </c>
      <c r="N16" s="39"/>
      <c r="O16" s="39"/>
      <c r="P16" s="40">
        <v>675.32336999999995</v>
      </c>
      <c r="Q16" s="33"/>
      <c r="R16" s="33"/>
      <c r="S16" s="33"/>
      <c r="T16" s="33"/>
    </row>
    <row r="17" spans="1:20" ht="358.8" x14ac:dyDescent="0.3">
      <c r="A17" s="34" t="s">
        <v>49</v>
      </c>
      <c r="B17" s="39">
        <v>32511.35066</v>
      </c>
      <c r="C17" s="39">
        <v>23099.40062</v>
      </c>
      <c r="D17" s="39">
        <v>-295.33641999999998</v>
      </c>
      <c r="E17" s="39">
        <v>3604.3948</v>
      </c>
      <c r="F17" s="39">
        <v>6.8882700000000003</v>
      </c>
      <c r="G17" s="39">
        <v>230.39075</v>
      </c>
      <c r="H17" s="39">
        <v>1294.8239699999999</v>
      </c>
      <c r="I17" s="39">
        <v>227.07532</v>
      </c>
      <c r="J17" s="39">
        <v>3821.7831999999999</v>
      </c>
      <c r="K17" s="39">
        <v>1334.7750799999999</v>
      </c>
      <c r="L17" s="39">
        <v>1475</v>
      </c>
      <c r="M17" s="39">
        <v>2953.2023600000002</v>
      </c>
      <c r="N17" s="39">
        <v>1088.58663</v>
      </c>
      <c r="O17" s="39">
        <v>1303.97624</v>
      </c>
      <c r="P17" s="40">
        <v>72656.311480000004</v>
      </c>
      <c r="Q17" s="33"/>
      <c r="R17" s="33"/>
      <c r="S17" s="33"/>
      <c r="T17" s="33"/>
    </row>
    <row r="18" spans="1:20" ht="179.4" x14ac:dyDescent="0.3">
      <c r="A18" s="34" t="s">
        <v>50</v>
      </c>
      <c r="B18" s="39">
        <v>224304.00059000001</v>
      </c>
      <c r="C18" s="39">
        <v>111744.47089</v>
      </c>
      <c r="D18" s="39">
        <v>35634.915330000003</v>
      </c>
      <c r="E18" s="39">
        <v>11152.35151</v>
      </c>
      <c r="F18" s="39">
        <v>2474.0176099999999</v>
      </c>
      <c r="G18" s="39">
        <v>12228.54315</v>
      </c>
      <c r="H18" s="39">
        <v>18067.108629999999</v>
      </c>
      <c r="I18" s="39">
        <v>4491.9654899999996</v>
      </c>
      <c r="J18" s="39">
        <v>27467.87</v>
      </c>
      <c r="K18" s="39">
        <v>8763.0632800000003</v>
      </c>
      <c r="L18" s="39">
        <v>26491.779760000001</v>
      </c>
      <c r="M18" s="39">
        <v>14125.22402</v>
      </c>
      <c r="N18" s="39">
        <v>18854.970509999999</v>
      </c>
      <c r="O18" s="39">
        <v>16259.228289999999</v>
      </c>
      <c r="P18" s="40">
        <v>532059.50905999995</v>
      </c>
      <c r="Q18" s="33"/>
      <c r="R18" s="33"/>
      <c r="S18" s="33"/>
      <c r="T18" s="33"/>
    </row>
    <row r="19" spans="1:20" ht="110.4" x14ac:dyDescent="0.3">
      <c r="A19" s="34" t="s">
        <v>51</v>
      </c>
      <c r="B19" s="39">
        <v>8315.6384500000004</v>
      </c>
      <c r="C19" s="39">
        <v>6626.8381900000004</v>
      </c>
      <c r="D19" s="39">
        <v>3132.6140500000001</v>
      </c>
      <c r="E19" s="39">
        <v>-767.08060999999998</v>
      </c>
      <c r="F19" s="39">
        <v>-44.544559999999997</v>
      </c>
      <c r="G19" s="39"/>
      <c r="H19" s="39">
        <v>773.76207999999997</v>
      </c>
      <c r="I19" s="39">
        <v>110</v>
      </c>
      <c r="J19" s="39">
        <v>2008.91399</v>
      </c>
      <c r="K19" s="39">
        <v>1044.1175499999999</v>
      </c>
      <c r="L19" s="39">
        <v>4559.3267299999998</v>
      </c>
      <c r="M19" s="39">
        <v>-305.55520999999999</v>
      </c>
      <c r="N19" s="39">
        <v>2029.0237</v>
      </c>
      <c r="O19" s="39">
        <v>2856.4967999999999</v>
      </c>
      <c r="P19" s="40">
        <v>30339.551159999999</v>
      </c>
      <c r="Q19" s="33"/>
      <c r="R19" s="33"/>
      <c r="S19" s="33"/>
      <c r="T19" s="33"/>
    </row>
    <row r="20" spans="1:20" ht="151.80000000000001" x14ac:dyDescent="0.3">
      <c r="A20" s="34" t="s">
        <v>52</v>
      </c>
      <c r="B20" s="39">
        <v>-6.7250199999999998</v>
      </c>
      <c r="C20" s="39">
        <v>10.737740000000001</v>
      </c>
      <c r="D20" s="39"/>
      <c r="E20" s="39"/>
      <c r="F20" s="39"/>
      <c r="G20" s="39"/>
      <c r="H20" s="39">
        <v>3.65</v>
      </c>
      <c r="I20" s="39"/>
      <c r="J20" s="39">
        <v>3.49308</v>
      </c>
      <c r="K20" s="39"/>
      <c r="L20" s="39"/>
      <c r="M20" s="39">
        <v>-4.9222200000000003</v>
      </c>
      <c r="N20" s="39"/>
      <c r="O20" s="39"/>
      <c r="P20" s="40">
        <v>6.2335799999999999</v>
      </c>
      <c r="Q20" s="33"/>
      <c r="R20" s="33"/>
      <c r="S20" s="33"/>
      <c r="T20" s="33"/>
    </row>
    <row r="21" spans="1:20" ht="96.6" x14ac:dyDescent="0.3">
      <c r="A21" s="34" t="s">
        <v>53</v>
      </c>
      <c r="B21" s="39"/>
      <c r="C21" s="39"/>
      <c r="D21" s="39"/>
      <c r="E21" s="39"/>
      <c r="F21" s="39"/>
      <c r="G21" s="39"/>
      <c r="H21" s="39"/>
      <c r="I21" s="39"/>
      <c r="J21" s="39"/>
      <c r="K21" s="39"/>
      <c r="L21" s="39"/>
      <c r="M21" s="39">
        <v>300</v>
      </c>
      <c r="N21" s="39"/>
      <c r="O21" s="39"/>
      <c r="P21" s="40">
        <v>300</v>
      </c>
      <c r="Q21" s="33"/>
      <c r="R21" s="33"/>
      <c r="S21" s="33"/>
      <c r="T21" s="33"/>
    </row>
    <row r="22" spans="1:20" ht="138" x14ac:dyDescent="0.3">
      <c r="A22" s="34" t="s">
        <v>54</v>
      </c>
      <c r="B22" s="39">
        <v>8622.6367100000007</v>
      </c>
      <c r="C22" s="39">
        <v>3928.165</v>
      </c>
      <c r="D22" s="39">
        <v>-10.31616</v>
      </c>
      <c r="E22" s="39">
        <v>149.90289000000001</v>
      </c>
      <c r="F22" s="39">
        <v>103.16748</v>
      </c>
      <c r="G22" s="39">
        <v>253.99250000000001</v>
      </c>
      <c r="H22" s="39">
        <v>-2.9768599999999998</v>
      </c>
      <c r="I22" s="39">
        <v>20.098839999999999</v>
      </c>
      <c r="J22" s="39">
        <v>895.21383000000003</v>
      </c>
      <c r="K22" s="39">
        <v>-32.080919999999999</v>
      </c>
      <c r="L22" s="39">
        <v>1098.079</v>
      </c>
      <c r="M22" s="39">
        <v>-237.04347999999999</v>
      </c>
      <c r="N22" s="39"/>
      <c r="O22" s="39">
        <v>-734.71028000000001</v>
      </c>
      <c r="P22" s="40">
        <v>14054.128549999999</v>
      </c>
      <c r="Q22" s="33"/>
      <c r="R22" s="33"/>
      <c r="S22" s="33"/>
      <c r="T22" s="33"/>
    </row>
    <row r="23" spans="1:20" ht="138" x14ac:dyDescent="0.3">
      <c r="A23" s="34" t="s">
        <v>55</v>
      </c>
      <c r="B23" s="39">
        <v>196608.02530000001</v>
      </c>
      <c r="C23" s="39">
        <v>71425.223020000005</v>
      </c>
      <c r="D23" s="39">
        <v>15801.5298</v>
      </c>
      <c r="E23" s="39">
        <v>5552.62608</v>
      </c>
      <c r="F23" s="39">
        <v>706.97829999999999</v>
      </c>
      <c r="G23" s="39">
        <v>3582.7159999999999</v>
      </c>
      <c r="H23" s="39">
        <v>5544.3788500000001</v>
      </c>
      <c r="I23" s="39">
        <v>2132.0189999999998</v>
      </c>
      <c r="J23" s="39">
        <v>18443.8</v>
      </c>
      <c r="K23" s="39">
        <v>2960</v>
      </c>
      <c r="L23" s="39">
        <v>5868.7547500000001</v>
      </c>
      <c r="M23" s="39">
        <v>-1172.3344099999999</v>
      </c>
      <c r="N23" s="39">
        <v>4726.9839899999997</v>
      </c>
      <c r="O23" s="39">
        <v>3915.1757499999999</v>
      </c>
      <c r="P23" s="40">
        <v>336095.87643</v>
      </c>
      <c r="Q23" s="33"/>
      <c r="R23" s="33"/>
      <c r="S23" s="33"/>
      <c r="T23" s="33"/>
    </row>
    <row r="24" spans="1:20" ht="82.8" x14ac:dyDescent="0.3">
      <c r="A24" s="34" t="s">
        <v>56</v>
      </c>
      <c r="B24" s="39">
        <v>1760.21559</v>
      </c>
      <c r="C24" s="39">
        <v>1703.2092299999999</v>
      </c>
      <c r="D24" s="39">
        <v>-7399.1194400000004</v>
      </c>
      <c r="E24" s="39">
        <v>-479.58618999999999</v>
      </c>
      <c r="F24" s="39">
        <v>170.15897000000001</v>
      </c>
      <c r="G24" s="39">
        <v>-595.00184000000002</v>
      </c>
      <c r="H24" s="39">
        <v>87.117050000000006</v>
      </c>
      <c r="I24" s="39">
        <v>43</v>
      </c>
      <c r="J24" s="39">
        <v>-2681.18687</v>
      </c>
      <c r="K24" s="39">
        <v>248.46451999999999</v>
      </c>
      <c r="L24" s="39">
        <v>564.38030000000003</v>
      </c>
      <c r="M24" s="39">
        <v>-154.92862</v>
      </c>
      <c r="N24" s="39">
        <v>994.96198000000004</v>
      </c>
      <c r="O24" s="39">
        <v>-292.84116999999998</v>
      </c>
      <c r="P24" s="40">
        <v>-6031.1564900000003</v>
      </c>
      <c r="Q24" s="33"/>
      <c r="R24" s="33"/>
      <c r="S24" s="33"/>
      <c r="T24" s="33"/>
    </row>
    <row r="25" spans="1:20" ht="110.4" x14ac:dyDescent="0.3">
      <c r="A25" s="34" t="s">
        <v>57</v>
      </c>
      <c r="B25" s="39">
        <v>2535.1556999999998</v>
      </c>
      <c r="C25" s="39">
        <v>1033.3846900000001</v>
      </c>
      <c r="D25" s="39">
        <v>190</v>
      </c>
      <c r="E25" s="39">
        <v>-177.02842999999999</v>
      </c>
      <c r="F25" s="39">
        <v>-1.5245200000000001</v>
      </c>
      <c r="G25" s="39">
        <v>20.396909999999998</v>
      </c>
      <c r="H25" s="39">
        <v>67.623990000000006</v>
      </c>
      <c r="I25" s="39">
        <v>10.28421</v>
      </c>
      <c r="J25" s="39">
        <v>277.20013</v>
      </c>
      <c r="K25" s="39">
        <v>161.39546000000001</v>
      </c>
      <c r="L25" s="39">
        <v>203.57885999999999</v>
      </c>
      <c r="M25" s="39">
        <v>-191.98883000000001</v>
      </c>
      <c r="N25" s="39">
        <v>31.65437</v>
      </c>
      <c r="O25" s="39">
        <v>-0.49184</v>
      </c>
      <c r="P25" s="40">
        <v>4159.6406999999999</v>
      </c>
      <c r="Q25" s="33"/>
      <c r="R25" s="33"/>
      <c r="S25" s="33"/>
      <c r="T25" s="33"/>
    </row>
    <row r="26" spans="1:20" ht="82.8" x14ac:dyDescent="0.3">
      <c r="A26" s="34" t="s">
        <v>58</v>
      </c>
      <c r="B26" s="39">
        <v>530.41021999999998</v>
      </c>
      <c r="C26" s="39">
        <v>417.14402000000001</v>
      </c>
      <c r="D26" s="39">
        <v>190</v>
      </c>
      <c r="E26" s="39">
        <v>165.27826999999999</v>
      </c>
      <c r="F26" s="39">
        <v>88</v>
      </c>
      <c r="G26" s="39">
        <v>214</v>
      </c>
      <c r="H26" s="39">
        <v>56.743000000000002</v>
      </c>
      <c r="I26" s="39">
        <v>45</v>
      </c>
      <c r="J26" s="39">
        <v>333.95907</v>
      </c>
      <c r="K26" s="39">
        <v>13.751010000000001</v>
      </c>
      <c r="L26" s="39">
        <v>55.680199999999999</v>
      </c>
      <c r="M26" s="39">
        <v>68.450900000000004</v>
      </c>
      <c r="N26" s="39">
        <v>135</v>
      </c>
      <c r="O26" s="39"/>
      <c r="P26" s="40">
        <v>2313.41669</v>
      </c>
      <c r="Q26" s="33"/>
      <c r="R26" s="33"/>
      <c r="S26" s="33"/>
      <c r="T26" s="33"/>
    </row>
    <row r="27" spans="1:20" ht="69" x14ac:dyDescent="0.3">
      <c r="A27" s="34" t="s">
        <v>59</v>
      </c>
      <c r="B27" s="39"/>
      <c r="C27" s="39"/>
      <c r="D27" s="39"/>
      <c r="E27" s="39"/>
      <c r="F27" s="39"/>
      <c r="G27" s="39"/>
      <c r="H27" s="39">
        <v>-16.113130000000002</v>
      </c>
      <c r="I27" s="39"/>
      <c r="J27" s="39"/>
      <c r="K27" s="39"/>
      <c r="L27" s="39"/>
      <c r="M27" s="39"/>
      <c r="N27" s="39">
        <v>-13.45969</v>
      </c>
      <c r="O27" s="39"/>
      <c r="P27" s="40">
        <v>-29.57282</v>
      </c>
      <c r="Q27" s="33"/>
      <c r="R27" s="33"/>
      <c r="S27" s="33"/>
      <c r="T27" s="33"/>
    </row>
    <row r="28" spans="1:20" ht="96.6" x14ac:dyDescent="0.3">
      <c r="A28" s="34" t="s">
        <v>60</v>
      </c>
      <c r="B28" s="39">
        <v>2420.5429199999999</v>
      </c>
      <c r="C28" s="39">
        <v>2904.53026</v>
      </c>
      <c r="D28" s="39">
        <v>790</v>
      </c>
      <c r="E28" s="39">
        <v>660.70401000000004</v>
      </c>
      <c r="F28" s="39">
        <v>252.91038</v>
      </c>
      <c r="G28" s="39">
        <v>799.33339999999998</v>
      </c>
      <c r="H28" s="39">
        <v>279</v>
      </c>
      <c r="I28" s="39"/>
      <c r="J28" s="39">
        <v>2631.3218499999998</v>
      </c>
      <c r="K28" s="39">
        <v>2290.9</v>
      </c>
      <c r="L28" s="39">
        <v>1390.6628599999999</v>
      </c>
      <c r="M28" s="39">
        <v>68.307199999999995</v>
      </c>
      <c r="N28" s="39">
        <v>537.93669999999997</v>
      </c>
      <c r="O28" s="39"/>
      <c r="P28" s="40">
        <v>15026.149579999999</v>
      </c>
      <c r="Q28" s="33"/>
      <c r="R28" s="33"/>
      <c r="S28" s="33"/>
      <c r="T28" s="33"/>
    </row>
    <row r="29" spans="1:20" ht="96.6" x14ac:dyDescent="0.3">
      <c r="A29" s="34" t="s">
        <v>61</v>
      </c>
      <c r="B29" s="39">
        <v>54573.410170000003</v>
      </c>
      <c r="C29" s="39">
        <v>14932.28671</v>
      </c>
      <c r="D29" s="39"/>
      <c r="E29" s="39"/>
      <c r="F29" s="39"/>
      <c r="G29" s="39">
        <v>-284.154</v>
      </c>
      <c r="H29" s="39"/>
      <c r="I29" s="39"/>
      <c r="J29" s="39">
        <v>1095</v>
      </c>
      <c r="K29" s="39">
        <v>73</v>
      </c>
      <c r="L29" s="39"/>
      <c r="M29" s="39"/>
      <c r="N29" s="39"/>
      <c r="O29" s="39"/>
      <c r="P29" s="40">
        <v>70389.542879999994</v>
      </c>
      <c r="Q29" s="33"/>
      <c r="R29" s="33"/>
      <c r="S29" s="33"/>
      <c r="T29" s="33"/>
    </row>
    <row r="30" spans="1:20" ht="193.2" x14ac:dyDescent="0.3">
      <c r="A30" s="34" t="s">
        <v>62</v>
      </c>
      <c r="B30" s="39">
        <v>513.97391000000005</v>
      </c>
      <c r="C30" s="39"/>
      <c r="D30" s="39">
        <v>218</v>
      </c>
      <c r="E30" s="39"/>
      <c r="F30" s="39"/>
      <c r="G30" s="39"/>
      <c r="H30" s="39"/>
      <c r="I30" s="39"/>
      <c r="J30" s="39">
        <v>61.265450000000001</v>
      </c>
      <c r="K30" s="39"/>
      <c r="L30" s="39"/>
      <c r="M30" s="39"/>
      <c r="N30" s="39"/>
      <c r="O30" s="39"/>
      <c r="P30" s="40">
        <v>793.23936000000003</v>
      </c>
      <c r="Q30" s="33"/>
      <c r="R30" s="33"/>
      <c r="S30" s="33"/>
      <c r="T30" s="33"/>
    </row>
    <row r="31" spans="1:20" ht="55.2" x14ac:dyDescent="0.3">
      <c r="A31" s="34" t="s">
        <v>63</v>
      </c>
      <c r="B31" s="39"/>
      <c r="C31" s="39"/>
      <c r="D31" s="39"/>
      <c r="E31" s="39"/>
      <c r="F31" s="39"/>
      <c r="G31" s="39"/>
      <c r="H31" s="39"/>
      <c r="I31" s="39"/>
      <c r="J31" s="39">
        <v>40350</v>
      </c>
      <c r="K31" s="39"/>
      <c r="L31" s="39"/>
      <c r="M31" s="39"/>
      <c r="N31" s="39"/>
      <c r="O31" s="39"/>
      <c r="P31" s="40">
        <v>40350</v>
      </c>
      <c r="Q31" s="33"/>
      <c r="R31" s="33"/>
      <c r="S31" s="33"/>
      <c r="T31" s="33"/>
    </row>
    <row r="32" spans="1:20" ht="55.2" x14ac:dyDescent="0.3">
      <c r="A32" s="34" t="s">
        <v>64</v>
      </c>
      <c r="B32" s="39"/>
      <c r="C32" s="39">
        <v>6247.1872999999996</v>
      </c>
      <c r="D32" s="39"/>
      <c r="E32" s="39"/>
      <c r="F32" s="39"/>
      <c r="G32" s="39"/>
      <c r="H32" s="39"/>
      <c r="I32" s="39"/>
      <c r="J32" s="39"/>
      <c r="K32" s="39">
        <v>6109.5611799999997</v>
      </c>
      <c r="L32" s="39"/>
      <c r="M32" s="39"/>
      <c r="N32" s="39"/>
      <c r="O32" s="39"/>
      <c r="P32" s="40">
        <v>12356.74848</v>
      </c>
      <c r="Q32" s="33"/>
      <c r="R32" s="33"/>
      <c r="S32" s="33"/>
      <c r="T32" s="33"/>
    </row>
    <row r="33" spans="1:20" ht="41.4" x14ac:dyDescent="0.3">
      <c r="A33" s="34" t="s">
        <v>65</v>
      </c>
      <c r="B33" s="39"/>
      <c r="C33" s="39">
        <v>-120.72905</v>
      </c>
      <c r="D33" s="39"/>
      <c r="E33" s="39"/>
      <c r="F33" s="39"/>
      <c r="G33" s="39"/>
      <c r="H33" s="39">
        <v>-0.49014000000000002</v>
      </c>
      <c r="I33" s="39">
        <v>0.77125999999999995</v>
      </c>
      <c r="J33" s="39"/>
      <c r="K33" s="39">
        <v>110.85874</v>
      </c>
      <c r="L33" s="39">
        <v>21.218419999999998</v>
      </c>
      <c r="M33" s="39">
        <v>333.63664999999997</v>
      </c>
      <c r="N33" s="39"/>
      <c r="O33" s="39">
        <v>400.20499999999998</v>
      </c>
      <c r="P33" s="40">
        <v>745.47087999999997</v>
      </c>
      <c r="Q33" s="33"/>
      <c r="R33" s="33"/>
      <c r="S33" s="33"/>
      <c r="T33" s="33"/>
    </row>
    <row r="34" spans="1:20" ht="69" x14ac:dyDescent="0.3">
      <c r="A34" s="34" t="s">
        <v>66</v>
      </c>
      <c r="B34" s="39">
        <v>48.375</v>
      </c>
      <c r="C34" s="39"/>
      <c r="D34" s="39"/>
      <c r="E34" s="39"/>
      <c r="F34" s="39"/>
      <c r="G34" s="39">
        <v>115.944</v>
      </c>
      <c r="H34" s="39"/>
      <c r="I34" s="39"/>
      <c r="J34" s="39"/>
      <c r="K34" s="39"/>
      <c r="L34" s="39"/>
      <c r="M34" s="39"/>
      <c r="N34" s="39">
        <v>65.257999999999996</v>
      </c>
      <c r="O34" s="39"/>
      <c r="P34" s="40">
        <v>229.577</v>
      </c>
      <c r="Q34" s="33"/>
      <c r="R34" s="33"/>
      <c r="S34" s="33"/>
      <c r="T34" s="33"/>
    </row>
    <row r="35" spans="1:20" ht="82.8" x14ac:dyDescent="0.3">
      <c r="A35" s="34" t="s">
        <v>67</v>
      </c>
      <c r="B35" s="39"/>
      <c r="C35" s="39"/>
      <c r="D35" s="39"/>
      <c r="E35" s="39">
        <v>1.0000000000000001E-5</v>
      </c>
      <c r="F35" s="39"/>
      <c r="G35" s="39">
        <v>434.13974000000002</v>
      </c>
      <c r="H35" s="39"/>
      <c r="I35" s="39"/>
      <c r="J35" s="39"/>
      <c r="K35" s="39"/>
      <c r="L35" s="39"/>
      <c r="M35" s="39"/>
      <c r="N35" s="39"/>
      <c r="O35" s="39"/>
      <c r="P35" s="40">
        <v>434.13974999999999</v>
      </c>
      <c r="Q35" s="33"/>
      <c r="R35" s="33"/>
      <c r="S35" s="33"/>
      <c r="T35" s="33"/>
    </row>
    <row r="36" spans="1:20" ht="55.2" x14ac:dyDescent="0.3">
      <c r="A36" s="34" t="s">
        <v>68</v>
      </c>
      <c r="B36" s="39"/>
      <c r="C36" s="39"/>
      <c r="D36" s="39"/>
      <c r="E36" s="39">
        <v>1.0000000000000001E-5</v>
      </c>
      <c r="F36" s="39">
        <v>48.707940000000001</v>
      </c>
      <c r="G36" s="39"/>
      <c r="H36" s="39">
        <v>-0.79198999999999997</v>
      </c>
      <c r="I36" s="39"/>
      <c r="J36" s="39">
        <v>224.92798999999999</v>
      </c>
      <c r="K36" s="39"/>
      <c r="L36" s="39">
        <v>1.2E-4</v>
      </c>
      <c r="M36" s="39">
        <v>1.0000000000000001E-5</v>
      </c>
      <c r="N36" s="39">
        <v>2.0000000000000002E-5</v>
      </c>
      <c r="O36" s="39">
        <v>112.46399</v>
      </c>
      <c r="P36" s="40">
        <v>385.30808999999999</v>
      </c>
      <c r="Q36" s="33"/>
      <c r="R36" s="33"/>
      <c r="S36" s="33"/>
      <c r="T36" s="33"/>
    </row>
    <row r="37" spans="1:20" ht="82.8" x14ac:dyDescent="0.3">
      <c r="A37" s="34" t="s">
        <v>69</v>
      </c>
      <c r="B37" s="39"/>
      <c r="C37" s="39"/>
      <c r="D37" s="39"/>
      <c r="E37" s="39"/>
      <c r="F37" s="39"/>
      <c r="G37" s="39"/>
      <c r="H37" s="39"/>
      <c r="I37" s="39"/>
      <c r="J37" s="39">
        <v>80453.719190000003</v>
      </c>
      <c r="K37" s="39"/>
      <c r="L37" s="39"/>
      <c r="M37" s="39"/>
      <c r="N37" s="39"/>
      <c r="O37" s="39"/>
      <c r="P37" s="40">
        <v>80453.719190000003</v>
      </c>
      <c r="Q37" s="33"/>
      <c r="R37" s="33"/>
      <c r="S37" s="33"/>
      <c r="T37" s="33"/>
    </row>
    <row r="38" spans="1:20" ht="41.4" x14ac:dyDescent="0.3">
      <c r="A38" s="34" t="s">
        <v>70</v>
      </c>
      <c r="B38" s="39"/>
      <c r="C38" s="39"/>
      <c r="D38" s="39"/>
      <c r="E38" s="39"/>
      <c r="F38" s="39"/>
      <c r="G38" s="39"/>
      <c r="H38" s="39"/>
      <c r="I38" s="39"/>
      <c r="J38" s="39"/>
      <c r="K38" s="39">
        <v>7862.4261900000001</v>
      </c>
      <c r="L38" s="39"/>
      <c r="M38" s="39"/>
      <c r="N38" s="39"/>
      <c r="O38" s="39"/>
      <c r="P38" s="40">
        <v>7862.4261900000001</v>
      </c>
      <c r="Q38" s="33"/>
      <c r="R38" s="33"/>
      <c r="S38" s="33"/>
      <c r="T38" s="33"/>
    </row>
    <row r="39" spans="1:20" ht="41.4" x14ac:dyDescent="0.3">
      <c r="A39" s="34" t="s">
        <v>71</v>
      </c>
      <c r="B39" s="39">
        <v>271.96298999999999</v>
      </c>
      <c r="C39" s="39">
        <v>271.96298999999999</v>
      </c>
      <c r="D39" s="39">
        <v>30.218109999999999</v>
      </c>
      <c r="E39" s="39"/>
      <c r="F39" s="39"/>
      <c r="G39" s="39">
        <v>60.436219999999999</v>
      </c>
      <c r="H39" s="39">
        <v>60.436219999999999</v>
      </c>
      <c r="I39" s="39"/>
      <c r="J39" s="39">
        <v>151.09055000000001</v>
      </c>
      <c r="K39" s="39">
        <v>171.72913</v>
      </c>
      <c r="L39" s="39"/>
      <c r="M39" s="39">
        <v>60.436219999999999</v>
      </c>
      <c r="N39" s="39"/>
      <c r="O39" s="39"/>
      <c r="P39" s="40">
        <v>1078.27243</v>
      </c>
      <c r="Q39" s="33"/>
      <c r="R39" s="33"/>
      <c r="S39" s="33"/>
      <c r="T39" s="33"/>
    </row>
    <row r="40" spans="1:20" ht="69" x14ac:dyDescent="0.3">
      <c r="A40" s="34" t="s">
        <v>72</v>
      </c>
      <c r="B40" s="39">
        <v>6497.9440500000001</v>
      </c>
      <c r="C40" s="39">
        <v>5302.0431500000004</v>
      </c>
      <c r="D40" s="39">
        <v>715.35900000000004</v>
      </c>
      <c r="E40" s="39">
        <v>890.29632000000004</v>
      </c>
      <c r="F40" s="39">
        <v>379.46289999999999</v>
      </c>
      <c r="G40" s="39">
        <v>1136.9016099999999</v>
      </c>
      <c r="H40" s="39">
        <v>257.41406000000001</v>
      </c>
      <c r="I40" s="39">
        <v>115.81690999999999</v>
      </c>
      <c r="J40" s="39">
        <v>3463.3070600000001</v>
      </c>
      <c r="K40" s="39">
        <v>723.70699999999999</v>
      </c>
      <c r="L40" s="39">
        <v>1270.42536</v>
      </c>
      <c r="M40" s="39">
        <v>5.0338599999999998</v>
      </c>
      <c r="N40" s="39">
        <v>810.10413000000005</v>
      </c>
      <c r="O40" s="39">
        <v>820.90328999999997</v>
      </c>
      <c r="P40" s="40">
        <v>22388.718700000001</v>
      </c>
      <c r="Q40" s="33"/>
      <c r="R40" s="33"/>
      <c r="S40" s="33"/>
      <c r="T40" s="33"/>
    </row>
    <row r="41" spans="1:20" ht="55.2" x14ac:dyDescent="0.3">
      <c r="A41" s="34" t="s">
        <v>73</v>
      </c>
      <c r="B41" s="39">
        <v>-1.0000000000000001E-5</v>
      </c>
      <c r="C41" s="39"/>
      <c r="D41" s="39"/>
      <c r="E41" s="39"/>
      <c r="F41" s="39"/>
      <c r="G41" s="39"/>
      <c r="H41" s="39"/>
      <c r="I41" s="39"/>
      <c r="J41" s="39"/>
      <c r="K41" s="39"/>
      <c r="L41" s="39"/>
      <c r="M41" s="39"/>
      <c r="N41" s="39"/>
      <c r="O41" s="39"/>
      <c r="P41" s="40">
        <v>-1.0000000000000001E-5</v>
      </c>
      <c r="Q41" s="33"/>
      <c r="R41" s="33"/>
      <c r="S41" s="33"/>
      <c r="T41" s="33"/>
    </row>
    <row r="42" spans="1:20" ht="69" x14ac:dyDescent="0.3">
      <c r="A42" s="34" t="s">
        <v>74</v>
      </c>
      <c r="B42" s="39"/>
      <c r="C42" s="39"/>
      <c r="D42" s="39"/>
      <c r="E42" s="39"/>
      <c r="F42" s="39"/>
      <c r="G42" s="39"/>
      <c r="H42" s="39"/>
      <c r="I42" s="39"/>
      <c r="J42" s="39">
        <v>26862.57115</v>
      </c>
      <c r="K42" s="39"/>
      <c r="L42" s="39"/>
      <c r="M42" s="39"/>
      <c r="N42" s="39"/>
      <c r="O42" s="39"/>
      <c r="P42" s="40">
        <v>26862.57115</v>
      </c>
      <c r="Q42" s="33"/>
      <c r="R42" s="33"/>
      <c r="S42" s="33"/>
      <c r="T42" s="33"/>
    </row>
    <row r="43" spans="1:20" ht="27.6" x14ac:dyDescent="0.3">
      <c r="A43" s="34" t="s">
        <v>75</v>
      </c>
      <c r="B43" s="39">
        <v>808.28268000000003</v>
      </c>
      <c r="C43" s="39">
        <v>-62.357100000000003</v>
      </c>
      <c r="D43" s="39"/>
      <c r="E43" s="39"/>
      <c r="F43" s="39"/>
      <c r="G43" s="39"/>
      <c r="H43" s="39"/>
      <c r="I43" s="39"/>
      <c r="J43" s="39">
        <v>55.768599999999999</v>
      </c>
      <c r="K43" s="39"/>
      <c r="L43" s="39"/>
      <c r="M43" s="39"/>
      <c r="N43" s="39"/>
      <c r="O43" s="39">
        <v>-152.07429999999999</v>
      </c>
      <c r="P43" s="40">
        <v>649.61987999999997</v>
      </c>
      <c r="Q43" s="33"/>
      <c r="R43" s="33"/>
      <c r="S43" s="33"/>
      <c r="T43" s="33"/>
    </row>
    <row r="44" spans="1:20" ht="27.6" x14ac:dyDescent="0.3">
      <c r="A44" s="34" t="s">
        <v>76</v>
      </c>
      <c r="B44" s="39"/>
      <c r="C44" s="39"/>
      <c r="D44" s="39"/>
      <c r="E44" s="39"/>
      <c r="F44" s="39"/>
      <c r="G44" s="39">
        <v>136.62186</v>
      </c>
      <c r="H44" s="39"/>
      <c r="I44" s="39"/>
      <c r="J44" s="39"/>
      <c r="K44" s="39"/>
      <c r="L44" s="39"/>
      <c r="M44" s="39"/>
      <c r="N44" s="39"/>
      <c r="O44" s="39"/>
      <c r="P44" s="40">
        <v>136.62186</v>
      </c>
      <c r="Q44" s="33"/>
      <c r="R44" s="33"/>
      <c r="S44" s="33"/>
      <c r="T44" s="33"/>
    </row>
    <row r="45" spans="1:20" ht="27.6" x14ac:dyDescent="0.3">
      <c r="A45" s="34" t="s">
        <v>77</v>
      </c>
      <c r="B45" s="39">
        <v>-1.0000000000000001E-5</v>
      </c>
      <c r="C45" s="39"/>
      <c r="D45" s="39"/>
      <c r="E45" s="39"/>
      <c r="F45" s="39"/>
      <c r="G45" s="39"/>
      <c r="H45" s="39"/>
      <c r="I45" s="39"/>
      <c r="J45" s="39">
        <v>-21.57226</v>
      </c>
      <c r="K45" s="39"/>
      <c r="L45" s="39"/>
      <c r="M45" s="39"/>
      <c r="N45" s="39"/>
      <c r="O45" s="39"/>
      <c r="P45" s="40">
        <v>-21.57227</v>
      </c>
      <c r="Q45" s="33"/>
      <c r="R45" s="33"/>
      <c r="S45" s="33"/>
      <c r="T45" s="33"/>
    </row>
    <row r="46" spans="1:20" ht="55.2" x14ac:dyDescent="0.3">
      <c r="A46" s="34" t="s">
        <v>78</v>
      </c>
      <c r="B46" s="39"/>
      <c r="C46" s="39"/>
      <c r="D46" s="39">
        <v>262.84541000000002</v>
      </c>
      <c r="E46" s="39">
        <v>26.46041</v>
      </c>
      <c r="F46" s="39">
        <v>28.17727</v>
      </c>
      <c r="G46" s="39">
        <v>168.11735999999999</v>
      </c>
      <c r="H46" s="39">
        <v>125.43128</v>
      </c>
      <c r="I46" s="39">
        <v>7.5666599999999997</v>
      </c>
      <c r="J46" s="39">
        <v>600.93578000000002</v>
      </c>
      <c r="K46" s="39">
        <v>75.390690000000006</v>
      </c>
      <c r="L46" s="39">
        <v>80.392859999999999</v>
      </c>
      <c r="M46" s="39">
        <v>73.666470000000004</v>
      </c>
      <c r="N46" s="39">
        <v>78.969189999999998</v>
      </c>
      <c r="O46" s="39">
        <v>49.835650000000001</v>
      </c>
      <c r="P46" s="40">
        <v>1577.7890299999999</v>
      </c>
      <c r="Q46" s="33"/>
      <c r="R46" s="33"/>
      <c r="S46" s="33"/>
      <c r="T46" s="33"/>
    </row>
    <row r="47" spans="1:20" ht="151.80000000000001" x14ac:dyDescent="0.3">
      <c r="A47" s="34" t="s">
        <v>79</v>
      </c>
      <c r="B47" s="39">
        <v>25490.504379999998</v>
      </c>
      <c r="C47" s="39"/>
      <c r="D47" s="39"/>
      <c r="E47" s="39"/>
      <c r="F47" s="39"/>
      <c r="G47" s="39"/>
      <c r="H47" s="39"/>
      <c r="I47" s="39"/>
      <c r="J47" s="39"/>
      <c r="K47" s="39"/>
      <c r="L47" s="39"/>
      <c r="M47" s="39"/>
      <c r="N47" s="39"/>
      <c r="O47" s="39"/>
      <c r="P47" s="40">
        <v>25490.504379999998</v>
      </c>
      <c r="Q47" s="33"/>
      <c r="R47" s="33"/>
      <c r="S47" s="33"/>
      <c r="T47" s="33"/>
    </row>
    <row r="48" spans="1:20" ht="110.4" x14ac:dyDescent="0.3">
      <c r="A48" s="34" t="s">
        <v>80</v>
      </c>
      <c r="B48" s="39">
        <v>25990.47</v>
      </c>
      <c r="C48" s="39"/>
      <c r="D48" s="39"/>
      <c r="E48" s="39"/>
      <c r="F48" s="39"/>
      <c r="G48" s="39"/>
      <c r="H48" s="39"/>
      <c r="I48" s="39"/>
      <c r="J48" s="39"/>
      <c r="K48" s="39"/>
      <c r="L48" s="39"/>
      <c r="M48" s="39"/>
      <c r="N48" s="39"/>
      <c r="O48" s="39"/>
      <c r="P48" s="40">
        <v>25990.47</v>
      </c>
      <c r="Q48" s="33"/>
      <c r="R48" s="33"/>
      <c r="S48" s="33"/>
      <c r="T48" s="33"/>
    </row>
    <row r="49" spans="1:20" ht="69" x14ac:dyDescent="0.3">
      <c r="A49" s="34" t="s">
        <v>81</v>
      </c>
      <c r="B49" s="39">
        <v>43938.119960000004</v>
      </c>
      <c r="C49" s="39"/>
      <c r="D49" s="39"/>
      <c r="E49" s="39"/>
      <c r="F49" s="39"/>
      <c r="G49" s="39"/>
      <c r="H49" s="39"/>
      <c r="I49" s="39"/>
      <c r="J49" s="39"/>
      <c r="K49" s="39"/>
      <c r="L49" s="39"/>
      <c r="M49" s="39"/>
      <c r="N49" s="39"/>
      <c r="O49" s="39"/>
      <c r="P49" s="40">
        <v>43938.119960000004</v>
      </c>
      <c r="Q49" s="33"/>
      <c r="R49" s="33"/>
      <c r="S49" s="33"/>
      <c r="T49" s="33"/>
    </row>
    <row r="50" spans="1:20" ht="69" x14ac:dyDescent="0.3">
      <c r="A50" s="34" t="s">
        <v>82</v>
      </c>
      <c r="B50" s="39">
        <v>12407.721600000001</v>
      </c>
      <c r="C50" s="39">
        <v>3783.1520399999999</v>
      </c>
      <c r="D50" s="39">
        <v>966.45399999999995</v>
      </c>
      <c r="E50" s="39">
        <v>548.16609000000005</v>
      </c>
      <c r="F50" s="39">
        <v>181.14153999999999</v>
      </c>
      <c r="G50" s="39">
        <v>54.684440000000002</v>
      </c>
      <c r="H50" s="39">
        <v>19.04759</v>
      </c>
      <c r="I50" s="39"/>
      <c r="J50" s="39">
        <v>3559.20343</v>
      </c>
      <c r="K50" s="39">
        <v>460.30311999999998</v>
      </c>
      <c r="L50" s="39">
        <v>935.39454000000001</v>
      </c>
      <c r="M50" s="39">
        <v>-231.99368999999999</v>
      </c>
      <c r="N50" s="39">
        <v>519.41461000000004</v>
      </c>
      <c r="O50" s="39">
        <v>520.42813999999998</v>
      </c>
      <c r="P50" s="40">
        <v>23723.117450000002</v>
      </c>
      <c r="Q50" s="33"/>
      <c r="R50" s="33"/>
      <c r="S50" s="33"/>
      <c r="T50" s="33"/>
    </row>
    <row r="51" spans="1:20" ht="41.4" x14ac:dyDescent="0.3">
      <c r="A51" s="34" t="s">
        <v>83</v>
      </c>
      <c r="B51" s="39">
        <v>3465.2824500000002</v>
      </c>
      <c r="C51" s="39">
        <v>3476.951</v>
      </c>
      <c r="D51" s="39">
        <v>237.10599999999999</v>
      </c>
      <c r="E51" s="39">
        <v>251.36099999999999</v>
      </c>
      <c r="F51" s="39">
        <v>479.87099999999998</v>
      </c>
      <c r="G51" s="39">
        <v>637.10599999999999</v>
      </c>
      <c r="H51" s="39">
        <v>865.61599999999999</v>
      </c>
      <c r="I51" s="39">
        <v>91.403999999999996</v>
      </c>
      <c r="J51" s="39">
        <v>2590.0183999999999</v>
      </c>
      <c r="K51" s="39">
        <v>91.403999999999996</v>
      </c>
      <c r="L51" s="39">
        <v>957.02</v>
      </c>
      <c r="M51" s="39">
        <v>228.51</v>
      </c>
      <c r="N51" s="39">
        <v>68.552999999999997</v>
      </c>
      <c r="O51" s="39">
        <v>91.403999999999996</v>
      </c>
      <c r="P51" s="40">
        <v>13531.60685</v>
      </c>
      <c r="Q51" s="33"/>
      <c r="R51" s="33"/>
      <c r="S51" s="33"/>
      <c r="T51" s="33"/>
    </row>
    <row r="52" spans="1:20" ht="55.2" x14ac:dyDescent="0.3">
      <c r="A52" s="34" t="s">
        <v>84</v>
      </c>
      <c r="B52" s="39"/>
      <c r="C52" s="39"/>
      <c r="D52" s="39"/>
      <c r="E52" s="39"/>
      <c r="F52" s="39"/>
      <c r="G52" s="39"/>
      <c r="H52" s="39"/>
      <c r="I52" s="39"/>
      <c r="J52" s="39"/>
      <c r="K52" s="39"/>
      <c r="L52" s="39"/>
      <c r="M52" s="39">
        <v>164.85150999999999</v>
      </c>
      <c r="N52" s="39"/>
      <c r="O52" s="39"/>
      <c r="P52" s="40">
        <v>164.85150999999999</v>
      </c>
      <c r="Q52" s="33"/>
      <c r="R52" s="33"/>
      <c r="S52" s="33"/>
      <c r="T52" s="33"/>
    </row>
    <row r="53" spans="1:20" ht="27.6" x14ac:dyDescent="0.3">
      <c r="A53" s="34" t="s">
        <v>85</v>
      </c>
      <c r="B53" s="39">
        <v>-798.25459999999998</v>
      </c>
      <c r="C53" s="39"/>
      <c r="D53" s="39"/>
      <c r="E53" s="39"/>
      <c r="F53" s="39"/>
      <c r="G53" s="39"/>
      <c r="H53" s="39"/>
      <c r="I53" s="39"/>
      <c r="J53" s="39"/>
      <c r="K53" s="39"/>
      <c r="L53" s="39"/>
      <c r="M53" s="39"/>
      <c r="N53" s="39"/>
      <c r="O53" s="39"/>
      <c r="P53" s="40">
        <v>-798.25459999999998</v>
      </c>
      <c r="Q53" s="33"/>
      <c r="R53" s="33"/>
      <c r="S53" s="33"/>
      <c r="T53" s="33"/>
    </row>
    <row r="54" spans="1:20" ht="55.2" x14ac:dyDescent="0.3">
      <c r="A54" s="34" t="s">
        <v>86</v>
      </c>
      <c r="B54" s="39"/>
      <c r="C54" s="39"/>
      <c r="D54" s="39"/>
      <c r="E54" s="39"/>
      <c r="F54" s="39"/>
      <c r="G54" s="39"/>
      <c r="H54" s="39"/>
      <c r="I54" s="39"/>
      <c r="J54" s="39"/>
      <c r="K54" s="39"/>
      <c r="L54" s="39"/>
      <c r="M54" s="39"/>
      <c r="N54" s="39"/>
      <c r="O54" s="39">
        <v>52.63158</v>
      </c>
      <c r="P54" s="40">
        <v>52.63158</v>
      </c>
      <c r="Q54" s="33"/>
      <c r="R54" s="33"/>
      <c r="S54" s="33"/>
      <c r="T54" s="33"/>
    </row>
    <row r="55" spans="1:20" x14ac:dyDescent="0.3">
      <c r="A55" s="31" t="s">
        <v>87</v>
      </c>
      <c r="B55" s="40">
        <v>847980.00072000001</v>
      </c>
      <c r="C55" s="40">
        <v>353905.42064000003</v>
      </c>
      <c r="D55" s="40">
        <v>96842.979560000007</v>
      </c>
      <c r="E55" s="40">
        <v>27062.919389999999</v>
      </c>
      <c r="F55" s="40">
        <v>10201.294190000001</v>
      </c>
      <c r="G55" s="40">
        <v>83062.631049999996</v>
      </c>
      <c r="H55" s="40">
        <v>61311.220809999999</v>
      </c>
      <c r="I55" s="40">
        <v>31348.248080000001</v>
      </c>
      <c r="J55" s="40">
        <v>249964.56069000001</v>
      </c>
      <c r="K55" s="40">
        <v>65185.335209999997</v>
      </c>
      <c r="L55" s="40">
        <v>105755.40971000001</v>
      </c>
      <c r="M55" s="40">
        <v>27290.186750000001</v>
      </c>
      <c r="N55" s="40">
        <v>56447.6106</v>
      </c>
      <c r="O55" s="40">
        <v>32960.289149999997</v>
      </c>
      <c r="P55" s="40">
        <v>2049318.1065499999</v>
      </c>
      <c r="Q55" s="32"/>
      <c r="R55" s="32"/>
      <c r="S55" s="32"/>
      <c r="T55" s="32"/>
    </row>
  </sheetData>
  <pageMargins left="0.39370078740157483" right="0.23622047244094491" top="0.35433070866141736" bottom="0.35433070866141736" header="0.15748031496062992" footer="0.15748031496062992"/>
  <pageSetup paperSize="9" scale="55" orientation="landscape" r:id="rId1"/>
  <headerFooter>
    <oddFooter>&amp;C&amp;P</oddFooter>
  </headerFooter>
  <rowBreaks count="2" manualBreakCount="2">
    <brk id="31" max="15" man="1"/>
    <brk id="46"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13</vt:i4>
      </vt:variant>
    </vt:vector>
  </HeadingPairs>
  <TitlesOfParts>
    <vt:vector size="15" baseType="lpstr">
      <vt:lpstr>Бюджетополучатели</vt:lpstr>
      <vt:lpstr>Муниципальные районы</vt:lpstr>
      <vt:lpstr>Date</vt:lpstr>
      <vt:lpstr>EndData</vt:lpstr>
      <vt:lpstr>EndData1</vt:lpstr>
      <vt:lpstr>EndData2</vt:lpstr>
      <vt:lpstr>EndDate</vt:lpstr>
      <vt:lpstr>period</vt:lpstr>
      <vt:lpstr>StartData</vt:lpstr>
      <vt:lpstr>StartData1</vt:lpstr>
      <vt:lpstr>Year</vt:lpstr>
      <vt:lpstr>Бюджетополучатели!Заголовки_для_печати</vt:lpstr>
      <vt:lpstr>'Муниципальные районы'!Заголовки_для_печати</vt:lpstr>
      <vt:lpstr>Бюджетополучатели!Область_печати</vt:lpstr>
      <vt:lpstr>'Муниципальные районы'!Область_печати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2022-02-15T22:22:18Z</dcterms:modified>
</cp:coreProperties>
</file>