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990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Учреждения!$40:$41</definedName>
    <definedName name="_xlnm.Print_Area" localSheetId="1">'Муниципальные районы'!$A$1:$P$25</definedName>
    <definedName name="_xlnm.Print_Area" localSheetId="0">Учреждения!$A$1:$E$77</definedName>
  </definedNames>
  <calcPr calcId="162913" refMode="R1C1"/>
</workbook>
</file>

<file path=xl/calcChain.xml><?xml version="1.0" encoding="utf-8"?>
<calcChain xmlns="http://schemas.openxmlformats.org/spreadsheetml/2006/main">
  <c r="B23" i="2" l="1"/>
  <c r="E35" i="1" s="1"/>
  <c r="E9" i="1" l="1"/>
  <c r="E8" i="1" s="1"/>
  <c r="A2" i="2" l="1"/>
  <c r="B2" i="2" s="1"/>
  <c r="C2" i="2" s="1"/>
  <c r="A2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<sst xmlns="http://schemas.openxmlformats.org/spreadsheetml/2006/main" count="113" uniqueCount="112">
  <si>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</si>
  <si>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</si>
  <si>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</si>
  <si>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</si>
  <si>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</si>
  <si>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</si>
  <si>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</si>
  <si>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</si>
  <si>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</si>
  <si>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</si>
  <si>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</si>
  <si>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</si>
  <si>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</si>
  <si>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</si>
  <si>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</si>
  <si>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</si>
  <si>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</si>
  <si>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</si>
  <si>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</si>
  <si>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</si>
  <si>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</si>
  <si>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</si>
  <si>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</si>
  <si>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</si>
  <si>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</si>
  <si>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</si>
  <si>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</si>
  <si>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</si>
  <si>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</si>
  <si>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</si>
  <si>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</si>
  <si>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</si>
  <si>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</si>
  <si>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</si>
  <si>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</si>
  <si>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</si>
  <si>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</si>
  <si>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</si>
  <si>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</si>
  <si>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</si>
  <si>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</si>
  <si>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</si>
  <si>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</si>
  <si>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</si>
  <si>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</si>
  <si>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</si>
  <si>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</si>
  <si>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</si>
  <si>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18.02.2022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</si>
  <si>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</si>
  <si>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</si>
  <si>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</si>
  <si>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</si>
  <si>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</si>
  <si>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</si>
  <si>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</si>
  <si>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</si>
  <si>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</si>
  <si>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</si>
  <si>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</si>
  <si>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</si>
  <si>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</si>
  <si>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</si>
  <si>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</si>
  <si>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</si>
  <si>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</si>
  <si>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</si>
  <si>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</si>
  <si>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</si>
  <si>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</si>
  <si>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</si>
  <si>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</si>
  <si>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</si>
  <si>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</si>
  <si>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</si>
  <si>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</si>
  <si>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</si>
  <si>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</si>
  <si>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</si>
  <si>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</si>
  <si>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</si>
  <si>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</si>
  <si>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</si>
  <si>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14.02.2022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</si>
  <si>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</si>
  <si>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</si>
  <si>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</si>
  <si>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</si>
  <si>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</si>
  <si>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</si>
  <si>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</si>
  <si>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</si>
  <si>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</si>
  <si>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</si>
  <si>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</si>
  <si>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</si>
  <si>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</si>
  <si>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</si>
  <si>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</si>
  <si>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</si>
  <si>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</si>
  <si>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субъектов Российской Федерации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</si>
  <si>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</si>
  <si>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</si>
  <si>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</si>
  <si>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субъектов Российской Федерации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</si>
  <si>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Доходы бюджетов субъектов Российской Федерации от возврата иными организациями остатков субсидий прошлых лет</t>
  </si>
  <si>
    <t>Доходы бюджетов субъектов Российской Федерации от возврата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образований (возврат остатков субсидий, субвенций и иных межбюджетных трансфертов, имеющих целевое назначение, прошлых лет федерального бюджета)</t>
  </si>
  <si>
    <t>Доходы бюджетов субъектов Российской Федерации от возврата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образований (возврат остатков субсидий, субвенций и иных межбюджетных трансфертов, имеющих целевое назначение, прошлых лет краевого бюджета)</t>
  </si>
  <si>
    <t>Доходы бюджетов субъектов Российской Федерации от возврата прочих остатков субсидий, субвенций и иных межбюджетных трансфертов, имеющих целевое назначение, прошлых лет из бюджетов муниципальных образований (возврат остатков субсидий, субвенций и иных межбюджетных трансфертов, имеющих целевое назначение, прошлых лет краевого бюджета)</t>
  </si>
  <si>
    <t>Справочно:</t>
  </si>
  <si>
    <t>Всего доходов без учета привлеченных средств: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</si>
</sst>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7">
    <xf numFmtId="0" fontId="0" fillId="0" borderId="0"/>
    <xf numFmtId="0" fontId="16" fillId="0" borderId="0"/>
    <xf numFmtId="0" fontId="16" fillId="0" borderId="0" applyNumberFormat="0" applyBorder="0" applyAlignment="0"/>
    <xf numFmtId="0" fontId="18" fillId="0" borderId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1" borderId="0" applyNumberFormat="0" applyBorder="0" applyAlignment="0" applyProtection="0"/>
    <xf numFmtId="0" fontId="20" fillId="5" borderId="10" applyNumberFormat="0" applyAlignment="0" applyProtection="0"/>
    <xf numFmtId="0" fontId="21" fillId="12" borderId="11" applyNumberFormat="0" applyAlignment="0" applyProtection="0"/>
    <xf numFmtId="0" fontId="22" fillId="12" borderId="10" applyNumberFormat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13" borderId="16" applyNumberFormat="0" applyAlignment="0" applyProtection="0"/>
    <xf numFmtId="0" fontId="29" fillId="0" borderId="0" applyNumberFormat="0" applyFill="0" applyBorder="0" applyAlignment="0" applyProtection="0"/>
    <xf numFmtId="0" fontId="30" fillId="14" borderId="0" applyNumberFormat="0" applyBorder="0" applyAlignment="0" applyProtection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23" fillId="15" borderId="17" applyNumberFormat="0" applyFont="0" applyAlignment="0" applyProtection="0"/>
    <xf numFmtId="0" fontId="33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4" fontId="12" fillId="0" borderId="0" xfId="0" applyNumberFormat="1" applyFont="1"/>
    <xf numFmtId="164" fontId="2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right" wrapText="1"/>
    </xf>
    <xf numFmtId="164" fontId="36" fillId="0" borderId="4" xfId="0" applyNumberFormat="1" applyFont="1" applyFill="1" applyBorder="1" applyAlignment="1">
      <alignment horizontal="right" wrapText="1"/>
    </xf>
    <xf numFmtId="0" fontId="37" fillId="0" borderId="0" xfId="0" applyFont="1"/>
    <xf numFmtId="164" fontId="36" fillId="0" borderId="4" xfId="0" applyNumberFormat="1" applyFont="1" applyFill="1" applyBorder="1" applyAlignment="1">
      <alignment horizontal="left" wrapText="1"/>
    </xf>
    <xf numFmtId="0" fontId="36" fillId="0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49" fontId="17" fillId="0" borderId="7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</cellXfs>
  <cellStyles count="27"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2" xfId="2"/>
    <cellStyle name="Обычный 3" xfId="1"/>
    <cellStyle name="Обычный 4" xfId="3"/>
    <cellStyle name="Плохой 2" xfId="21"/>
    <cellStyle name="Пояснение 2" xfId="22"/>
    <cellStyle name="Примечание 2" xfId="23"/>
    <cellStyle name="Связанная ячейка 2" xfId="24"/>
    <cellStyle name="Текст предупреждения 2" xfId="25"/>
    <cellStyle name="Хороший 2" xf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zoomScaleNormal="100" zoomScaleSheetLayoutView="100" workbookViewId="0">
      <selection activeCell="A37" sqref="A37:D37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54" t="s">
        <v>0</v>
      </c>
      <c r="B1" s="54"/>
      <c r="C1" s="54"/>
      <c r="D1" s="54"/>
      <c r="E1" s="54"/>
      <c r="F1" s="37" t="s">
        <v>83</v>
      </c>
      <c r="G1" s="38" t="str">
        <f>TEXT(F1,"[$-FC19]ДД ММММ")</f>
        <v>14 февраля</v>
      </c>
      <c r="H1" s="38" t="str">
        <f>TEXT(F1,"[$-FC19]ДД.ММ.ГГГ \г")</f>
        <v>14.02.2022 г</v>
      </c>
    </row>
    <row r="2" spans="1:9" ht="15.75" x14ac:dyDescent="0.25">
      <c r="A2" s="54" t="str">
        <f>CONCATENATE("с ",G1," по ",G2,"ода")</f>
        <v>с 14 февраля по 18 февраля 2022 года</v>
      </c>
      <c r="B2" s="54"/>
      <c r="C2" s="54"/>
      <c r="D2" s="54"/>
      <c r="E2" s="54"/>
      <c r="F2" s="37" t="s">
        <v>48</v>
      </c>
      <c r="G2" s="38" t="str">
        <f>TEXT(F2,"[$-FC19]ДД ММММ ГГГ \г")</f>
        <v>18 февраля 2022 г</v>
      </c>
      <c r="H2" s="38" t="str">
        <f>TEXT(F2,"[$-FC19]ДД.ММ.ГГГ \г")</f>
        <v>18.02.2022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5" t="str">
        <f>CONCATENATE("Остатки средств на ",H1,".")</f>
        <v>Остатки средств на 14.02.2022 г.</v>
      </c>
      <c r="B5" s="56"/>
      <c r="C5" s="56"/>
      <c r="D5" s="57"/>
      <c r="E5" s="8">
        <v>7123210.9000000004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64" t="s">
        <v>2</v>
      </c>
      <c r="B7" s="65"/>
      <c r="C7" s="65"/>
      <c r="D7" s="65"/>
      <c r="E7" s="13"/>
    </row>
    <row r="8" spans="1:9" x14ac:dyDescent="0.25">
      <c r="A8" s="59" t="s">
        <v>3</v>
      </c>
      <c r="B8" s="65"/>
      <c r="C8" s="65"/>
      <c r="D8" s="65"/>
      <c r="E8" s="9">
        <f>E35-E9</f>
        <v>101044.66116999928</v>
      </c>
    </row>
    <row r="9" spans="1:9" x14ac:dyDescent="0.25">
      <c r="A9" s="66" t="s">
        <v>4</v>
      </c>
      <c r="B9" s="65"/>
      <c r="C9" s="65"/>
      <c r="D9" s="65"/>
      <c r="E9" s="14">
        <f>SUM(E10:E34)</f>
        <v>253063.42647000006</v>
      </c>
      <c r="F9" s="46"/>
    </row>
    <row r="10" spans="1:9" x14ac:dyDescent="0.25">
      <c r="A10" s="70" t="s">
        <v>85</v>
      </c>
      <c r="B10" s="71"/>
      <c r="C10" s="71"/>
      <c r="D10" s="72"/>
      <c r="E10" s="14">
        <v>60486.564570000002</v>
      </c>
    </row>
    <row r="11" spans="1:9" ht="44.25" customHeight="1" x14ac:dyDescent="0.25">
      <c r="A11" s="70" t="s">
        <v>86</v>
      </c>
      <c r="B11" s="71"/>
      <c r="C11" s="71"/>
      <c r="D11" s="72"/>
      <c r="E11" s="14">
        <v>830.28288999999995</v>
      </c>
    </row>
    <row r="12" spans="1:9" ht="27" customHeight="1" x14ac:dyDescent="0.25">
      <c r="A12" s="70" t="s">
        <v>87</v>
      </c>
      <c r="B12" s="71"/>
      <c r="C12" s="71"/>
      <c r="D12" s="72"/>
      <c r="E12" s="14">
        <v>20062.820899999999</v>
      </c>
    </row>
    <row r="13" spans="1:9" ht="27" customHeight="1" x14ac:dyDescent="0.25">
      <c r="A13" s="70" t="s">
        <v>88</v>
      </c>
      <c r="B13" s="71"/>
      <c r="C13" s="71"/>
      <c r="D13" s="72"/>
      <c r="E13" s="14">
        <v>1569.08221</v>
      </c>
    </row>
    <row r="14" spans="1:9" ht="31.5" customHeight="1" x14ac:dyDescent="0.25">
      <c r="A14" s="70" t="s">
        <v>89</v>
      </c>
      <c r="B14" s="71"/>
      <c r="C14" s="71"/>
      <c r="D14" s="72"/>
      <c r="E14" s="14">
        <v>21</v>
      </c>
    </row>
    <row r="15" spans="1:9" ht="24.75" customHeight="1" x14ac:dyDescent="0.25">
      <c r="A15" s="70" t="s">
        <v>90</v>
      </c>
      <c r="B15" s="71"/>
      <c r="C15" s="71"/>
      <c r="D15" s="72"/>
      <c r="E15" s="14">
        <v>3274.9789500000002</v>
      </c>
    </row>
    <row r="16" spans="1:9" ht="30.75" customHeight="1" x14ac:dyDescent="0.25">
      <c r="A16" s="70" t="s">
        <v>91</v>
      </c>
      <c r="B16" s="71"/>
      <c r="C16" s="71"/>
      <c r="D16" s="72"/>
      <c r="E16" s="14">
        <v>2500.5625300000002</v>
      </c>
    </row>
    <row r="17" spans="1:5" ht="39.75" customHeight="1" x14ac:dyDescent="0.25">
      <c r="A17" s="70" t="s">
        <v>92</v>
      </c>
      <c r="B17" s="71"/>
      <c r="C17" s="71"/>
      <c r="D17" s="72"/>
      <c r="E17" s="14">
        <v>98.925690000000003</v>
      </c>
    </row>
    <row r="18" spans="1:5" ht="26.25" customHeight="1" x14ac:dyDescent="0.25">
      <c r="A18" s="70" t="s">
        <v>93</v>
      </c>
      <c r="B18" s="71"/>
      <c r="C18" s="71"/>
      <c r="D18" s="72"/>
      <c r="E18" s="14">
        <v>2237.0894499999999</v>
      </c>
    </row>
    <row r="19" spans="1:5" ht="26.25" customHeight="1" x14ac:dyDescent="0.25">
      <c r="A19" s="70" t="s">
        <v>94</v>
      </c>
      <c r="B19" s="71"/>
      <c r="C19" s="71"/>
      <c r="D19" s="72"/>
      <c r="E19" s="14">
        <v>96.908389999999997</v>
      </c>
    </row>
    <row r="20" spans="1:5" ht="26.25" customHeight="1" x14ac:dyDescent="0.25">
      <c r="A20" s="70" t="s">
        <v>95</v>
      </c>
      <c r="B20" s="71"/>
      <c r="C20" s="71"/>
      <c r="D20" s="72"/>
      <c r="E20" s="14">
        <v>30</v>
      </c>
    </row>
    <row r="21" spans="1:5" ht="24.75" customHeight="1" x14ac:dyDescent="0.25">
      <c r="A21" s="70" t="s">
        <v>96</v>
      </c>
      <c r="B21" s="71"/>
      <c r="C21" s="71"/>
      <c r="D21" s="72"/>
      <c r="E21" s="14">
        <v>61635.55</v>
      </c>
    </row>
    <row r="22" spans="1:5" ht="18" customHeight="1" x14ac:dyDescent="0.25">
      <c r="A22" s="70" t="s">
        <v>97</v>
      </c>
      <c r="B22" s="71"/>
      <c r="C22" s="71"/>
      <c r="D22" s="72"/>
      <c r="E22" s="14">
        <v>1478.6818699999999</v>
      </c>
    </row>
    <row r="23" spans="1:5" ht="27.75" customHeight="1" x14ac:dyDescent="0.25">
      <c r="A23" s="70" t="s">
        <v>98</v>
      </c>
      <c r="B23" s="71"/>
      <c r="C23" s="71"/>
      <c r="D23" s="72"/>
      <c r="E23" s="14">
        <v>18757.684570000001</v>
      </c>
    </row>
    <row r="24" spans="1:5" ht="15" customHeight="1" x14ac:dyDescent="0.25">
      <c r="A24" s="70" t="s">
        <v>99</v>
      </c>
      <c r="B24" s="71"/>
      <c r="C24" s="71"/>
      <c r="D24" s="72"/>
      <c r="E24" s="14">
        <v>8515.74136</v>
      </c>
    </row>
    <row r="25" spans="1:5" ht="39" customHeight="1" x14ac:dyDescent="0.25">
      <c r="A25" s="70" t="s">
        <v>100</v>
      </c>
      <c r="B25" s="71"/>
      <c r="C25" s="71"/>
      <c r="D25" s="72"/>
      <c r="E25" s="14">
        <v>5593.48891</v>
      </c>
    </row>
    <row r="26" spans="1:5" ht="25.5" customHeight="1" x14ac:dyDescent="0.25">
      <c r="A26" s="70" t="s">
        <v>101</v>
      </c>
      <c r="B26" s="71"/>
      <c r="C26" s="71"/>
      <c r="D26" s="72"/>
      <c r="E26" s="14">
        <v>30152.82676</v>
      </c>
    </row>
    <row r="27" spans="1:5" x14ac:dyDescent="0.25">
      <c r="A27" s="70" t="s">
        <v>102</v>
      </c>
      <c r="B27" s="71"/>
      <c r="C27" s="71"/>
      <c r="D27" s="72"/>
      <c r="E27" s="14">
        <v>1517.98315</v>
      </c>
    </row>
    <row r="28" spans="1:5" ht="28.5" customHeight="1" x14ac:dyDescent="0.25">
      <c r="A28" s="70" t="s">
        <v>103</v>
      </c>
      <c r="B28" s="71"/>
      <c r="C28" s="71"/>
      <c r="D28" s="72"/>
      <c r="E28" s="14">
        <v>124.992</v>
      </c>
    </row>
    <row r="29" spans="1:5" ht="31.5" customHeight="1" x14ac:dyDescent="0.25">
      <c r="A29" s="70" t="s">
        <v>104</v>
      </c>
      <c r="B29" s="71"/>
      <c r="C29" s="71"/>
      <c r="D29" s="72"/>
      <c r="E29" s="14">
        <v>32112.771420000001</v>
      </c>
    </row>
    <row r="30" spans="1:5" ht="68.25" customHeight="1" x14ac:dyDescent="0.25">
      <c r="A30" s="70" t="s">
        <v>105</v>
      </c>
      <c r="B30" s="71"/>
      <c r="C30" s="71"/>
      <c r="D30" s="72"/>
      <c r="E30" s="14">
        <v>1769.972</v>
      </c>
    </row>
    <row r="31" spans="1:5" ht="18.75" customHeight="1" x14ac:dyDescent="0.25">
      <c r="A31" s="70" t="s">
        <v>106</v>
      </c>
      <c r="B31" s="71"/>
      <c r="C31" s="71"/>
      <c r="D31" s="72"/>
      <c r="E31" s="14">
        <v>25.35474</v>
      </c>
    </row>
    <row r="32" spans="1:5" ht="51.75" customHeight="1" x14ac:dyDescent="0.25">
      <c r="A32" s="70" t="s">
        <v>107</v>
      </c>
      <c r="B32" s="71"/>
      <c r="C32" s="71"/>
      <c r="D32" s="72"/>
      <c r="E32" s="14">
        <v>60.406039999999997</v>
      </c>
    </row>
    <row r="33" spans="1:6" ht="51.75" customHeight="1" x14ac:dyDescent="0.25">
      <c r="A33" s="70" t="s">
        <v>108</v>
      </c>
      <c r="B33" s="71"/>
      <c r="C33" s="71"/>
      <c r="D33" s="72"/>
      <c r="E33" s="14">
        <v>3.1792600000000002</v>
      </c>
    </row>
    <row r="34" spans="1:6" ht="40.5" customHeight="1" x14ac:dyDescent="0.25">
      <c r="A34" s="70" t="s">
        <v>109</v>
      </c>
      <c r="B34" s="71"/>
      <c r="C34" s="71"/>
      <c r="D34" s="72"/>
      <c r="E34" s="14">
        <v>106.57881</v>
      </c>
    </row>
    <row r="35" spans="1:6" x14ac:dyDescent="0.25">
      <c r="A35" s="58" t="s">
        <v>111</v>
      </c>
      <c r="B35" s="59"/>
      <c r="C35" s="59"/>
      <c r="D35" s="59"/>
      <c r="E35" s="13">
        <f>'Муниципальные районы'!B24-Учреждения!E5+'Муниципальные районы'!B23</f>
        <v>354108.08763999934</v>
      </c>
    </row>
    <row r="36" spans="1:6" s="51" customFormat="1" x14ac:dyDescent="0.25">
      <c r="A36" s="52" t="s">
        <v>110</v>
      </c>
      <c r="B36" s="53"/>
      <c r="C36" s="53"/>
      <c r="D36" s="53"/>
      <c r="E36" s="50"/>
    </row>
    <row r="37" spans="1:6" s="51" customFormat="1" ht="78.75" customHeight="1" x14ac:dyDescent="0.25">
      <c r="A37" s="67" t="s">
        <v>84</v>
      </c>
      <c r="B37" s="68"/>
      <c r="C37" s="68"/>
      <c r="D37" s="69"/>
      <c r="E37" s="50">
        <v>3155404.4</v>
      </c>
    </row>
    <row r="38" spans="1:6" x14ac:dyDescent="0.25">
      <c r="A38" s="47"/>
      <c r="B38" s="48"/>
      <c r="C38" s="48"/>
      <c r="D38" s="48"/>
      <c r="E38" s="49"/>
    </row>
    <row r="39" spans="1:6" x14ac:dyDescent="0.25">
      <c r="A39" s="15"/>
      <c r="B39" s="16"/>
      <c r="C39" s="16"/>
      <c r="D39" s="6"/>
      <c r="E39" s="17"/>
    </row>
    <row r="40" spans="1:6" x14ac:dyDescent="0.25">
      <c r="A40" s="60" t="s">
        <v>13</v>
      </c>
      <c r="B40" s="62" t="s">
        <v>5</v>
      </c>
      <c r="C40" s="63" t="s">
        <v>6</v>
      </c>
      <c r="D40" s="63"/>
      <c r="E40" s="63"/>
    </row>
    <row r="41" spans="1:6" ht="90" x14ac:dyDescent="0.25">
      <c r="A41" s="61"/>
      <c r="B41" s="62"/>
      <c r="C41" s="18" t="s">
        <v>7</v>
      </c>
      <c r="D41" s="18" t="s">
        <v>8</v>
      </c>
      <c r="E41" s="18" t="s">
        <v>9</v>
      </c>
    </row>
    <row r="42" spans="1:6" x14ac:dyDescent="0.25">
      <c r="A42" s="19" t="s">
        <v>49</v>
      </c>
      <c r="B42" s="42">
        <v>1000</v>
      </c>
      <c r="C42" s="42">
        <v>1000</v>
      </c>
      <c r="D42" s="42"/>
      <c r="E42" s="42"/>
      <c r="F42" s="41"/>
    </row>
    <row r="43" spans="1:6" x14ac:dyDescent="0.25">
      <c r="A43" s="19" t="s">
        <v>50</v>
      </c>
      <c r="B43" s="42">
        <v>4400</v>
      </c>
      <c r="C43" s="42">
        <v>3800</v>
      </c>
      <c r="D43" s="42"/>
      <c r="E43" s="42"/>
      <c r="F43" s="41"/>
    </row>
    <row r="44" spans="1:6" x14ac:dyDescent="0.25">
      <c r="A44" s="19" t="s">
        <v>51</v>
      </c>
      <c r="B44" s="42">
        <v>9021.7199999999993</v>
      </c>
      <c r="C44" s="42">
        <v>8403</v>
      </c>
      <c r="D44" s="42"/>
      <c r="E44" s="42"/>
      <c r="F44" s="41"/>
    </row>
    <row r="45" spans="1:6" ht="30" x14ac:dyDescent="0.25">
      <c r="A45" s="19" t="s">
        <v>52</v>
      </c>
      <c r="B45" s="42">
        <v>16371.691709999999</v>
      </c>
      <c r="C45" s="42">
        <v>1596.0338899999999</v>
      </c>
      <c r="D45" s="42">
        <v>660</v>
      </c>
      <c r="E45" s="42"/>
      <c r="F45" s="41"/>
    </row>
    <row r="46" spans="1:6" x14ac:dyDescent="0.25">
      <c r="A46" s="19" t="s">
        <v>53</v>
      </c>
      <c r="B46" s="42">
        <v>81.34</v>
      </c>
      <c r="C46" s="42"/>
      <c r="D46" s="42"/>
      <c r="E46" s="42"/>
      <c r="F46" s="41"/>
    </row>
    <row r="47" spans="1:6" x14ac:dyDescent="0.25">
      <c r="A47" s="19" t="s">
        <v>54</v>
      </c>
      <c r="B47" s="42">
        <v>91.947999999999993</v>
      </c>
      <c r="C47" s="42"/>
      <c r="D47" s="42"/>
      <c r="E47" s="42"/>
      <c r="F47" s="41"/>
    </row>
    <row r="48" spans="1:6" ht="30" x14ac:dyDescent="0.25">
      <c r="A48" s="19" t="s">
        <v>55</v>
      </c>
      <c r="B48" s="42">
        <v>440005.32165</v>
      </c>
      <c r="C48" s="42">
        <v>1564.5</v>
      </c>
      <c r="D48" s="42"/>
      <c r="E48" s="42"/>
      <c r="F48" s="41"/>
    </row>
    <row r="49" spans="1:6" x14ac:dyDescent="0.25">
      <c r="A49" s="19" t="s">
        <v>56</v>
      </c>
      <c r="B49" s="42">
        <v>39172.191789999997</v>
      </c>
      <c r="C49" s="42"/>
      <c r="D49" s="42"/>
      <c r="E49" s="42"/>
      <c r="F49" s="41"/>
    </row>
    <row r="50" spans="1:6" x14ac:dyDescent="0.25">
      <c r="A50" s="19" t="s">
        <v>57</v>
      </c>
      <c r="B50" s="42">
        <v>65551.096319999997</v>
      </c>
      <c r="C50" s="42"/>
      <c r="D50" s="42"/>
      <c r="E50" s="42"/>
      <c r="F50" s="41"/>
    </row>
    <row r="51" spans="1:6" x14ac:dyDescent="0.25">
      <c r="A51" s="19" t="s">
        <v>58</v>
      </c>
      <c r="B51" s="42">
        <v>51633.773939999999</v>
      </c>
      <c r="C51" s="42">
        <v>200</v>
      </c>
      <c r="D51" s="42"/>
      <c r="E51" s="42">
        <v>156.52629999999999</v>
      </c>
      <c r="F51" s="41"/>
    </row>
    <row r="52" spans="1:6" x14ac:dyDescent="0.25">
      <c r="A52" s="19" t="s">
        <v>59</v>
      </c>
      <c r="B52" s="42">
        <v>150601.44175</v>
      </c>
      <c r="C52" s="42">
        <v>2545.53152</v>
      </c>
      <c r="D52" s="42">
        <v>870</v>
      </c>
      <c r="E52" s="42">
        <v>25500.864699999998</v>
      </c>
      <c r="F52" s="41"/>
    </row>
    <row r="53" spans="1:6" ht="30" x14ac:dyDescent="0.25">
      <c r="A53" s="19" t="s">
        <v>60</v>
      </c>
      <c r="B53" s="42">
        <v>45901.924350000001</v>
      </c>
      <c r="C53" s="42">
        <v>2258.29387</v>
      </c>
      <c r="D53" s="42"/>
      <c r="E53" s="42">
        <v>23787.748360000001</v>
      </c>
      <c r="F53" s="41"/>
    </row>
    <row r="54" spans="1:6" x14ac:dyDescent="0.25">
      <c r="A54" s="19" t="s">
        <v>61</v>
      </c>
      <c r="B54" s="42">
        <v>28650.985519999998</v>
      </c>
      <c r="C54" s="42">
        <v>780.37090000000001</v>
      </c>
      <c r="D54" s="42"/>
      <c r="E54" s="42"/>
      <c r="F54" s="41"/>
    </row>
    <row r="55" spans="1:6" x14ac:dyDescent="0.25">
      <c r="A55" s="19" t="s">
        <v>62</v>
      </c>
      <c r="B55" s="42">
        <v>21862.121950000001</v>
      </c>
      <c r="C55" s="42">
        <v>17500</v>
      </c>
      <c r="D55" s="42"/>
      <c r="E55" s="42"/>
      <c r="F55" s="41"/>
    </row>
    <row r="56" spans="1:6" x14ac:dyDescent="0.25">
      <c r="A56" s="19" t="s">
        <v>63</v>
      </c>
      <c r="B56" s="42">
        <v>1346.2095099999999</v>
      </c>
      <c r="C56" s="42">
        <v>1344.2085099999999</v>
      </c>
      <c r="D56" s="42"/>
      <c r="E56" s="42"/>
      <c r="F56" s="41"/>
    </row>
    <row r="57" spans="1:6" ht="30" x14ac:dyDescent="0.25">
      <c r="A57" s="19" t="s">
        <v>64</v>
      </c>
      <c r="B57" s="42">
        <v>5304.4492799999998</v>
      </c>
      <c r="C57" s="42">
        <v>2500</v>
      </c>
      <c r="D57" s="42"/>
      <c r="E57" s="42"/>
      <c r="F57" s="41"/>
    </row>
    <row r="58" spans="1:6" x14ac:dyDescent="0.25">
      <c r="A58" s="19" t="s">
        <v>65</v>
      </c>
      <c r="B58" s="42">
        <v>10131.156139999999</v>
      </c>
      <c r="C58" s="42">
        <v>2176.5</v>
      </c>
      <c r="D58" s="42">
        <v>272</v>
      </c>
      <c r="E58" s="42">
        <v>6472.6037699999997</v>
      </c>
      <c r="F58" s="41"/>
    </row>
    <row r="59" spans="1:6" x14ac:dyDescent="0.25">
      <c r="A59" s="19" t="s">
        <v>66</v>
      </c>
      <c r="B59" s="42">
        <v>241.501</v>
      </c>
      <c r="C59" s="42"/>
      <c r="D59" s="42"/>
      <c r="E59" s="42"/>
      <c r="F59" s="41"/>
    </row>
    <row r="60" spans="1:6" x14ac:dyDescent="0.25">
      <c r="A60" s="19" t="s">
        <v>67</v>
      </c>
      <c r="B60" s="42">
        <v>56067.40668</v>
      </c>
      <c r="C60" s="42">
        <v>3850</v>
      </c>
      <c r="D60" s="42">
        <v>333</v>
      </c>
      <c r="E60" s="42"/>
      <c r="F60" s="41"/>
    </row>
    <row r="61" spans="1:6" ht="30" x14ac:dyDescent="0.25">
      <c r="A61" s="19" t="s">
        <v>68</v>
      </c>
      <c r="B61" s="42">
        <v>13000</v>
      </c>
      <c r="C61" s="42">
        <v>10000</v>
      </c>
      <c r="D61" s="42"/>
      <c r="E61" s="42"/>
      <c r="F61" s="41"/>
    </row>
    <row r="62" spans="1:6" x14ac:dyDescent="0.25">
      <c r="A62" s="19" t="s">
        <v>69</v>
      </c>
      <c r="B62" s="42">
        <v>37.164999999999999</v>
      </c>
      <c r="C62" s="42"/>
      <c r="D62" s="42"/>
      <c r="E62" s="42"/>
      <c r="F62" s="41"/>
    </row>
    <row r="63" spans="1:6" x14ac:dyDescent="0.25">
      <c r="A63" s="19" t="s">
        <v>70</v>
      </c>
      <c r="B63" s="42">
        <v>1120</v>
      </c>
      <c r="C63" s="42">
        <v>1100</v>
      </c>
      <c r="D63" s="42"/>
      <c r="E63" s="42"/>
      <c r="F63" s="41"/>
    </row>
    <row r="64" spans="1:6" x14ac:dyDescent="0.25">
      <c r="A64" s="19" t="s">
        <v>71</v>
      </c>
      <c r="B64" s="42">
        <v>379.73791</v>
      </c>
      <c r="C64" s="42">
        <v>350</v>
      </c>
      <c r="D64" s="42"/>
      <c r="E64" s="42"/>
      <c r="F64" s="41"/>
    </row>
    <row r="65" spans="1:6" x14ac:dyDescent="0.25">
      <c r="A65" s="19" t="s">
        <v>72</v>
      </c>
      <c r="B65" s="42">
        <v>3367.7170299999998</v>
      </c>
      <c r="C65" s="42">
        <v>1800</v>
      </c>
      <c r="D65" s="42"/>
      <c r="E65" s="42"/>
      <c r="F65" s="41"/>
    </row>
    <row r="66" spans="1:6" ht="30" x14ac:dyDescent="0.25">
      <c r="A66" s="19" t="s">
        <v>73</v>
      </c>
      <c r="B66" s="42">
        <v>79</v>
      </c>
      <c r="C66" s="42">
        <v>79</v>
      </c>
      <c r="D66" s="42"/>
      <c r="E66" s="42"/>
      <c r="F66" s="41"/>
    </row>
    <row r="67" spans="1:6" x14ac:dyDescent="0.25">
      <c r="A67" s="19" t="s">
        <v>74</v>
      </c>
      <c r="B67" s="42">
        <v>20056.638610000002</v>
      </c>
      <c r="C67" s="42"/>
      <c r="D67" s="42"/>
      <c r="E67" s="42">
        <v>2.4500000000000002</v>
      </c>
      <c r="F67" s="41"/>
    </row>
    <row r="68" spans="1:6" x14ac:dyDescent="0.25">
      <c r="A68" s="19" t="s">
        <v>75</v>
      </c>
      <c r="B68" s="42">
        <v>2567.5033400000002</v>
      </c>
      <c r="C68" s="42">
        <v>2475.4921899999999</v>
      </c>
      <c r="D68" s="42"/>
      <c r="E68" s="42"/>
      <c r="F68" s="41"/>
    </row>
    <row r="69" spans="1:6" x14ac:dyDescent="0.25">
      <c r="A69" s="19" t="s">
        <v>76</v>
      </c>
      <c r="B69" s="42">
        <v>951.39634000000001</v>
      </c>
      <c r="C69" s="42">
        <v>600</v>
      </c>
      <c r="D69" s="42">
        <v>351.39634000000001</v>
      </c>
      <c r="E69" s="42"/>
      <c r="F69" s="41"/>
    </row>
    <row r="70" spans="1:6" x14ac:dyDescent="0.25">
      <c r="A70" s="19" t="s">
        <v>77</v>
      </c>
      <c r="B70" s="42">
        <v>295.46418</v>
      </c>
      <c r="C70" s="42">
        <v>207.46018000000001</v>
      </c>
      <c r="D70" s="42"/>
      <c r="E70" s="42"/>
      <c r="F70" s="41"/>
    </row>
    <row r="71" spans="1:6" ht="30" x14ac:dyDescent="0.25">
      <c r="A71" s="19" t="s">
        <v>78</v>
      </c>
      <c r="B71" s="42">
        <v>1275.3520100000001</v>
      </c>
      <c r="C71" s="42">
        <v>1100</v>
      </c>
      <c r="D71" s="42"/>
      <c r="E71" s="42"/>
      <c r="F71" s="41"/>
    </row>
    <row r="72" spans="1:6" ht="30" x14ac:dyDescent="0.25">
      <c r="A72" s="19" t="s">
        <v>79</v>
      </c>
      <c r="B72" s="42">
        <v>22</v>
      </c>
      <c r="C72" s="42"/>
      <c r="D72" s="42"/>
      <c r="E72" s="42"/>
      <c r="F72" s="41"/>
    </row>
    <row r="73" spans="1:6" ht="30" x14ac:dyDescent="0.25">
      <c r="A73" s="19" t="s">
        <v>80</v>
      </c>
      <c r="B73" s="42">
        <v>693.32839999999999</v>
      </c>
      <c r="C73" s="42"/>
      <c r="D73" s="42"/>
      <c r="E73" s="42"/>
      <c r="F73" s="41"/>
    </row>
    <row r="74" spans="1:6" ht="30" x14ac:dyDescent="0.25">
      <c r="A74" s="19" t="s">
        <v>81</v>
      </c>
      <c r="B74" s="42">
        <v>491.10300000000001</v>
      </c>
      <c r="C74" s="42"/>
      <c r="D74" s="42"/>
      <c r="E74" s="42"/>
      <c r="F74" s="41"/>
    </row>
    <row r="75" spans="1:6" x14ac:dyDescent="0.25">
      <c r="A75" s="20" t="s">
        <v>82</v>
      </c>
      <c r="B75" s="43">
        <v>991772.68541000003</v>
      </c>
      <c r="C75" s="43">
        <v>67230.391059999994</v>
      </c>
      <c r="D75" s="43">
        <v>2486.3963399999998</v>
      </c>
      <c r="E75" s="43">
        <v>55920.19313</v>
      </c>
      <c r="F75" s="41"/>
    </row>
    <row r="76" spans="1:6" x14ac:dyDescent="0.25">
      <c r="B76" s="41"/>
      <c r="C76" s="41"/>
      <c r="D76" s="41"/>
      <c r="E76" s="41"/>
    </row>
  </sheetData>
  <mergeCells count="37">
    <mergeCell ref="A30:D30"/>
    <mergeCell ref="A31:D31"/>
    <mergeCell ref="A32:D32"/>
    <mergeCell ref="A33:D33"/>
    <mergeCell ref="A34:D34"/>
    <mergeCell ref="A40:A41"/>
    <mergeCell ref="B40:B41"/>
    <mergeCell ref="C40:E40"/>
    <mergeCell ref="A7:D7"/>
    <mergeCell ref="A8:D8"/>
    <mergeCell ref="A9:D9"/>
    <mergeCell ref="A37:D37"/>
    <mergeCell ref="A10:D10"/>
    <mergeCell ref="A11:D11"/>
    <mergeCell ref="A12:D12"/>
    <mergeCell ref="A13:D13"/>
    <mergeCell ref="A14:D14"/>
    <mergeCell ref="A15:D15"/>
    <mergeCell ref="A26:D26"/>
    <mergeCell ref="A27:D27"/>
    <mergeCell ref="A28:D28"/>
    <mergeCell ref="A36:D36"/>
    <mergeCell ref="A1:E1"/>
    <mergeCell ref="A2:E2"/>
    <mergeCell ref="A5:D5"/>
    <mergeCell ref="A35:D35"/>
    <mergeCell ref="A29:D29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</mergeCells>
  <printOptions horizontalCentered="1"/>
  <pageMargins left="0.47244094488188981" right="0.27559055118110237" top="0.51181102362204722" bottom="0.51181102362204722" header="0.15748031496062992" footer="0.31496062992125984"/>
  <pageSetup paperSize="9" scale="75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topLeftCell="A19" zoomScaleNormal="100" zoomScaleSheetLayoutView="100" workbookViewId="0">
      <selection activeCell="J37" sqref="J37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" width="12.85546875" style="31" customWidth="1"/>
    <col min="17" max="16384" width="8.7109375" style="31"/>
  </cols>
  <sheetData>
    <row r="1" spans="1:20" s="28" customFormat="1" ht="15.75" x14ac:dyDescent="0.25">
      <c r="A1" s="27" t="s">
        <v>48</v>
      </c>
      <c r="C1" s="29" t="s">
        <v>12</v>
      </c>
    </row>
    <row r="2" spans="1:20" x14ac:dyDescent="0.25">
      <c r="A2" s="30" t="str">
        <f>TEXT(EndData2,"[$-FC19]ДД.ММ.ГГГ")</f>
        <v>18.02.2022</v>
      </c>
      <c r="B2" s="30">
        <f>A2+1</f>
        <v>44611</v>
      </c>
      <c r="C2" s="26" t="str">
        <f>TEXT(B2,"[$-FC19]ДД.ММ.ГГГ")</f>
        <v>19.02.2022</v>
      </c>
      <c r="P2" s="32" t="s">
        <v>11</v>
      </c>
    </row>
    <row r="3" spans="1:20" ht="51.75" customHeight="1" x14ac:dyDescent="0.25">
      <c r="A3" s="23" t="s">
        <v>14</v>
      </c>
      <c r="B3" s="33" t="s">
        <v>15</v>
      </c>
      <c r="C3" s="34" t="s">
        <v>16</v>
      </c>
      <c r="D3" s="34" t="s">
        <v>17</v>
      </c>
      <c r="E3" s="34" t="s">
        <v>18</v>
      </c>
      <c r="F3" s="34" t="s">
        <v>19</v>
      </c>
      <c r="G3" s="34" t="s">
        <v>20</v>
      </c>
      <c r="H3" s="34" t="s">
        <v>21</v>
      </c>
      <c r="I3" s="34" t="s">
        <v>22</v>
      </c>
      <c r="J3" s="34" t="s">
        <v>23</v>
      </c>
      <c r="K3" s="34" t="s">
        <v>24</v>
      </c>
      <c r="L3" s="34" t="s">
        <v>25</v>
      </c>
      <c r="M3" s="34" t="s">
        <v>26</v>
      </c>
      <c r="N3" s="34" t="s">
        <v>27</v>
      </c>
      <c r="O3" s="34" t="s">
        <v>28</v>
      </c>
      <c r="P3" s="35" t="s">
        <v>10</v>
      </c>
    </row>
    <row r="4" spans="1:20" ht="26.25" x14ac:dyDescent="0.25">
      <c r="A4" s="21" t="s">
        <v>30</v>
      </c>
      <c r="B4" s="24">
        <v>781.5</v>
      </c>
      <c r="C4" s="24"/>
      <c r="D4" s="24">
        <v>547.36649999999997</v>
      </c>
      <c r="E4" s="24"/>
      <c r="F4" s="24"/>
      <c r="G4" s="24"/>
      <c r="H4" s="24"/>
      <c r="I4" s="24"/>
      <c r="J4" s="24"/>
      <c r="K4" s="24"/>
      <c r="L4" s="24"/>
      <c r="M4" s="24">
        <v>100</v>
      </c>
      <c r="N4" s="24"/>
      <c r="O4" s="24">
        <v>512</v>
      </c>
      <c r="P4" s="44">
        <v>1940.8665000000001</v>
      </c>
      <c r="Q4" s="32"/>
      <c r="R4" s="32"/>
      <c r="S4" s="32"/>
      <c r="T4" s="32"/>
    </row>
    <row r="5" spans="1:20" ht="39" x14ac:dyDescent="0.25">
      <c r="A5" s="21" t="s">
        <v>31</v>
      </c>
      <c r="B5" s="24"/>
      <c r="C5" s="24"/>
      <c r="D5" s="24"/>
      <c r="E5" s="24"/>
      <c r="F5" s="24"/>
      <c r="G5" s="24"/>
      <c r="H5" s="24"/>
      <c r="I5" s="24"/>
      <c r="J5" s="24">
        <v>1274.9835</v>
      </c>
      <c r="K5" s="24"/>
      <c r="L5" s="24"/>
      <c r="M5" s="24"/>
      <c r="N5" s="24"/>
      <c r="O5" s="24"/>
      <c r="P5" s="44">
        <v>1274.9835</v>
      </c>
      <c r="Q5" s="32"/>
      <c r="R5" s="32"/>
      <c r="S5" s="32"/>
      <c r="T5" s="32"/>
    </row>
    <row r="6" spans="1:20" ht="90" x14ac:dyDescent="0.25">
      <c r="A6" s="21" t="s">
        <v>32</v>
      </c>
      <c r="B6" s="24"/>
      <c r="C6" s="24">
        <v>1050.1500000000001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4">
        <v>1050.1500000000001</v>
      </c>
      <c r="Q6" s="32"/>
      <c r="R6" s="32"/>
      <c r="S6" s="32"/>
      <c r="T6" s="32"/>
    </row>
    <row r="7" spans="1:20" ht="102.75" x14ac:dyDescent="0.25">
      <c r="A7" s="21" t="s">
        <v>33</v>
      </c>
      <c r="B7" s="24">
        <v>18409.599040000001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18409.599040000001</v>
      </c>
      <c r="Q7" s="32"/>
      <c r="R7" s="32"/>
      <c r="S7" s="32"/>
      <c r="T7" s="32"/>
    </row>
    <row r="8" spans="1:20" ht="319.5" x14ac:dyDescent="0.25">
      <c r="A8" s="21" t="s">
        <v>34</v>
      </c>
      <c r="B8" s="24"/>
      <c r="C8" s="24"/>
      <c r="D8" s="24"/>
      <c r="E8" s="24"/>
      <c r="F8" s="24"/>
      <c r="G8" s="24"/>
      <c r="H8" s="24">
        <v>75.5</v>
      </c>
      <c r="I8" s="24"/>
      <c r="J8" s="24"/>
      <c r="K8" s="24"/>
      <c r="L8" s="24"/>
      <c r="M8" s="24"/>
      <c r="N8" s="24"/>
      <c r="O8" s="24"/>
      <c r="P8" s="44">
        <v>75.5</v>
      </c>
      <c r="Q8" s="32"/>
      <c r="R8" s="32"/>
      <c r="S8" s="32"/>
      <c r="T8" s="32"/>
    </row>
    <row r="9" spans="1:20" ht="153.75" x14ac:dyDescent="0.25">
      <c r="A9" s="21" t="s">
        <v>35</v>
      </c>
      <c r="B9" s="24">
        <v>83399.428039999999</v>
      </c>
      <c r="C9" s="24">
        <v>75600</v>
      </c>
      <c r="D9" s="24"/>
      <c r="E9" s="24">
        <v>10245.299999999999</v>
      </c>
      <c r="F9" s="24">
        <v>4098</v>
      </c>
      <c r="G9" s="24"/>
      <c r="H9" s="24"/>
      <c r="I9" s="24"/>
      <c r="J9" s="24">
        <v>11389</v>
      </c>
      <c r="K9" s="24"/>
      <c r="L9" s="24">
        <v>11343.99</v>
      </c>
      <c r="M9" s="24">
        <v>8699.9</v>
      </c>
      <c r="N9" s="24">
        <v>9280</v>
      </c>
      <c r="O9" s="24">
        <v>9637.36</v>
      </c>
      <c r="P9" s="44">
        <v>223692.97803999999</v>
      </c>
      <c r="Q9" s="32"/>
      <c r="R9" s="32"/>
      <c r="S9" s="32"/>
      <c r="T9" s="32"/>
    </row>
    <row r="10" spans="1:20" ht="90" x14ac:dyDescent="0.25">
      <c r="A10" s="21" t="s">
        <v>36</v>
      </c>
      <c r="B10" s="24">
        <v>5214.2992000000004</v>
      </c>
      <c r="C10" s="24"/>
      <c r="D10" s="24"/>
      <c r="E10" s="24">
        <v>500</v>
      </c>
      <c r="F10" s="24">
        <v>430</v>
      </c>
      <c r="G10" s="24"/>
      <c r="H10" s="24">
        <v>222.04</v>
      </c>
      <c r="I10" s="24"/>
      <c r="J10" s="24"/>
      <c r="K10" s="24"/>
      <c r="L10" s="24"/>
      <c r="M10" s="24">
        <v>576.88</v>
      </c>
      <c r="N10" s="24">
        <v>700</v>
      </c>
      <c r="O10" s="24"/>
      <c r="P10" s="44">
        <v>7643.2191999999995</v>
      </c>
      <c r="Q10" s="32"/>
      <c r="R10" s="32"/>
      <c r="S10" s="32"/>
      <c r="T10" s="32"/>
    </row>
    <row r="11" spans="1:20" ht="128.25" x14ac:dyDescent="0.25">
      <c r="A11" s="21" t="s">
        <v>37</v>
      </c>
      <c r="B11" s="24"/>
      <c r="C11" s="24">
        <v>14.89616</v>
      </c>
      <c r="D11" s="24"/>
      <c r="E11" s="24"/>
      <c r="F11" s="24"/>
      <c r="G11" s="24"/>
      <c r="H11" s="24"/>
      <c r="I11" s="24"/>
      <c r="J11" s="24">
        <v>7.45</v>
      </c>
      <c r="K11" s="24"/>
      <c r="L11" s="24"/>
      <c r="M11" s="24"/>
      <c r="N11" s="24"/>
      <c r="O11" s="24"/>
      <c r="P11" s="44">
        <v>22.346160000000001</v>
      </c>
      <c r="Q11" s="32"/>
      <c r="R11" s="32"/>
      <c r="S11" s="32"/>
      <c r="T11" s="32"/>
    </row>
    <row r="12" spans="1:20" ht="115.5" x14ac:dyDescent="0.25">
      <c r="A12" s="21" t="s">
        <v>38</v>
      </c>
      <c r="B12" s="24"/>
      <c r="C12" s="24"/>
      <c r="D12" s="24"/>
      <c r="E12" s="24"/>
      <c r="F12" s="24">
        <v>99.5</v>
      </c>
      <c r="G12" s="24"/>
      <c r="H12" s="24"/>
      <c r="I12" s="24"/>
      <c r="J12" s="24"/>
      <c r="K12" s="24"/>
      <c r="L12" s="24">
        <v>7.4865000000000004</v>
      </c>
      <c r="M12" s="24">
        <v>118.75</v>
      </c>
      <c r="N12" s="24"/>
      <c r="O12" s="24"/>
      <c r="P12" s="44">
        <v>225.73650000000001</v>
      </c>
      <c r="Q12" s="32"/>
      <c r="R12" s="32"/>
      <c r="S12" s="32"/>
      <c r="T12" s="32"/>
    </row>
    <row r="13" spans="1:20" ht="115.5" x14ac:dyDescent="0.25">
      <c r="A13" s="21" t="s">
        <v>39</v>
      </c>
      <c r="B13" s="24">
        <v>61793.81381</v>
      </c>
      <c r="C13" s="24">
        <v>43600</v>
      </c>
      <c r="D13" s="24"/>
      <c r="E13" s="24">
        <v>7200</v>
      </c>
      <c r="F13" s="24">
        <v>1198.559</v>
      </c>
      <c r="G13" s="24"/>
      <c r="H13" s="24"/>
      <c r="I13" s="24">
        <v>785.3</v>
      </c>
      <c r="J13" s="24">
        <v>10010.4</v>
      </c>
      <c r="K13" s="24"/>
      <c r="L13" s="24">
        <v>2607.0474899999999</v>
      </c>
      <c r="M13" s="24">
        <v>2955.2</v>
      </c>
      <c r="N13" s="24">
        <v>3928</v>
      </c>
      <c r="O13" s="24">
        <v>1205.7139999999999</v>
      </c>
      <c r="P13" s="44">
        <v>135284.0343</v>
      </c>
      <c r="Q13" s="32"/>
      <c r="R13" s="32"/>
      <c r="S13" s="32"/>
      <c r="T13" s="32"/>
    </row>
    <row r="14" spans="1:20" ht="64.5" x14ac:dyDescent="0.25">
      <c r="A14" s="21" t="s">
        <v>40</v>
      </c>
      <c r="B14" s="24"/>
      <c r="C14" s="24"/>
      <c r="D14" s="24"/>
      <c r="E14" s="24"/>
      <c r="F14" s="24"/>
      <c r="G14" s="24"/>
      <c r="H14" s="24"/>
      <c r="I14" s="24"/>
      <c r="J14" s="24">
        <v>1732.93667</v>
      </c>
      <c r="K14" s="24"/>
      <c r="L14" s="24"/>
      <c r="M14" s="24"/>
      <c r="N14" s="24"/>
      <c r="O14" s="24"/>
      <c r="P14" s="44">
        <v>1732.93667</v>
      </c>
      <c r="Q14" s="32"/>
      <c r="R14" s="32"/>
      <c r="S14" s="32"/>
      <c r="T14" s="32"/>
    </row>
    <row r="15" spans="1:20" ht="90" x14ac:dyDescent="0.25">
      <c r="A15" s="21" t="s">
        <v>41</v>
      </c>
      <c r="B15" s="24"/>
      <c r="C15" s="24">
        <v>1243.075</v>
      </c>
      <c r="D15" s="24"/>
      <c r="E15" s="24">
        <v>200.15</v>
      </c>
      <c r="F15" s="24">
        <v>56</v>
      </c>
      <c r="G15" s="24"/>
      <c r="H15" s="24">
        <v>91</v>
      </c>
      <c r="I15" s="24"/>
      <c r="J15" s="24"/>
      <c r="K15" s="24"/>
      <c r="L15" s="24">
        <v>130.33500000000001</v>
      </c>
      <c r="M15" s="24"/>
      <c r="N15" s="24">
        <v>125</v>
      </c>
      <c r="O15" s="24"/>
      <c r="P15" s="44">
        <v>1845.56</v>
      </c>
      <c r="Q15" s="32"/>
      <c r="R15" s="32"/>
      <c r="S15" s="32"/>
      <c r="T15" s="32"/>
    </row>
    <row r="16" spans="1:20" ht="77.25" x14ac:dyDescent="0.25">
      <c r="A16" s="21" t="s">
        <v>42</v>
      </c>
      <c r="B16" s="24">
        <v>4</v>
      </c>
      <c r="C16" s="24"/>
      <c r="D16" s="24"/>
      <c r="E16" s="24"/>
      <c r="F16" s="24"/>
      <c r="G16" s="24"/>
      <c r="H16" s="24"/>
      <c r="I16" s="24"/>
      <c r="J16" s="24">
        <v>506.416</v>
      </c>
      <c r="K16" s="24"/>
      <c r="L16" s="24"/>
      <c r="M16" s="24"/>
      <c r="N16" s="24"/>
      <c r="O16" s="24"/>
      <c r="P16" s="44">
        <v>510.416</v>
      </c>
      <c r="Q16" s="32"/>
      <c r="R16" s="32"/>
      <c r="S16" s="32"/>
      <c r="T16" s="32"/>
    </row>
    <row r="17" spans="1:20" ht="51.75" x14ac:dyDescent="0.25">
      <c r="A17" s="21" t="s">
        <v>43</v>
      </c>
      <c r="B17" s="24">
        <v>189.76</v>
      </c>
      <c r="C17" s="24"/>
      <c r="D17" s="24"/>
      <c r="E17" s="24"/>
      <c r="F17" s="24"/>
      <c r="G17" s="24">
        <v>46.8</v>
      </c>
      <c r="H17" s="24"/>
      <c r="I17" s="24"/>
      <c r="J17" s="24"/>
      <c r="K17" s="24"/>
      <c r="L17" s="24"/>
      <c r="M17" s="24"/>
      <c r="N17" s="24">
        <v>46.051430000000003</v>
      </c>
      <c r="O17" s="24"/>
      <c r="P17" s="44">
        <v>282.61142999999998</v>
      </c>
      <c r="Q17" s="32"/>
      <c r="R17" s="32"/>
      <c r="S17" s="32"/>
      <c r="T17" s="32"/>
    </row>
    <row r="18" spans="1:20" ht="39" x14ac:dyDescent="0.25">
      <c r="A18" s="21" t="s">
        <v>44</v>
      </c>
      <c r="B18" s="24"/>
      <c r="C18" s="24"/>
      <c r="D18" s="24"/>
      <c r="E18" s="24"/>
      <c r="F18" s="24"/>
      <c r="G18" s="24"/>
      <c r="H18" s="24"/>
      <c r="I18" s="24">
        <v>6.2833300000000003</v>
      </c>
      <c r="J18" s="24"/>
      <c r="K18" s="24"/>
      <c r="L18" s="24"/>
      <c r="M18" s="24"/>
      <c r="N18" s="24"/>
      <c r="O18" s="24"/>
      <c r="P18" s="44">
        <v>6.2833300000000003</v>
      </c>
      <c r="Q18" s="32"/>
      <c r="R18" s="32"/>
      <c r="S18" s="32"/>
      <c r="T18" s="32"/>
    </row>
    <row r="19" spans="1:20" ht="64.5" x14ac:dyDescent="0.25">
      <c r="A19" s="21" t="s">
        <v>45</v>
      </c>
      <c r="B19" s="24"/>
      <c r="C19" s="24"/>
      <c r="D19" s="24"/>
      <c r="E19" s="24"/>
      <c r="F19" s="24"/>
      <c r="G19" s="24"/>
      <c r="H19" s="24"/>
      <c r="I19" s="24"/>
      <c r="J19" s="24"/>
      <c r="K19" s="24">
        <v>999.08136999999999</v>
      </c>
      <c r="L19" s="24">
        <v>170.52606</v>
      </c>
      <c r="M19" s="24"/>
      <c r="N19" s="24"/>
      <c r="O19" s="24"/>
      <c r="P19" s="44">
        <v>1169.60743</v>
      </c>
      <c r="Q19" s="32"/>
      <c r="R19" s="32"/>
      <c r="S19" s="32"/>
      <c r="T19" s="32"/>
    </row>
    <row r="20" spans="1:20" ht="39" x14ac:dyDescent="0.25">
      <c r="A20" s="21" t="s">
        <v>46</v>
      </c>
      <c r="B20" s="24"/>
      <c r="C20" s="24"/>
      <c r="D20" s="24"/>
      <c r="E20" s="24">
        <v>78.546000000000006</v>
      </c>
      <c r="F20" s="24"/>
      <c r="G20" s="24"/>
      <c r="H20" s="24"/>
      <c r="I20" s="24"/>
      <c r="J20" s="24">
        <v>374.91</v>
      </c>
      <c r="K20" s="24"/>
      <c r="L20" s="24"/>
      <c r="M20" s="24"/>
      <c r="N20" s="24"/>
      <c r="O20" s="24"/>
      <c r="P20" s="44">
        <v>453.45600000000002</v>
      </c>
      <c r="Q20" s="32"/>
      <c r="R20" s="32"/>
      <c r="S20" s="32"/>
      <c r="T20" s="32"/>
    </row>
    <row r="21" spans="1:20" x14ac:dyDescent="0.25">
      <c r="A21" s="22" t="s">
        <v>47</v>
      </c>
      <c r="B21" s="25">
        <v>169792.40009000001</v>
      </c>
      <c r="C21" s="25">
        <v>121508.12116</v>
      </c>
      <c r="D21" s="25">
        <v>547.36649999999997</v>
      </c>
      <c r="E21" s="25">
        <v>18223.995999999999</v>
      </c>
      <c r="F21" s="25">
        <v>5882.0590000000002</v>
      </c>
      <c r="G21" s="25">
        <v>46.8</v>
      </c>
      <c r="H21" s="25">
        <v>388.54</v>
      </c>
      <c r="I21" s="25">
        <v>791.58333000000005</v>
      </c>
      <c r="J21" s="25">
        <v>25296.096170000001</v>
      </c>
      <c r="K21" s="25">
        <v>999.08136999999999</v>
      </c>
      <c r="L21" s="25">
        <v>14259.385050000001</v>
      </c>
      <c r="M21" s="25">
        <v>12450.73</v>
      </c>
      <c r="N21" s="25">
        <v>14079.05143</v>
      </c>
      <c r="O21" s="25">
        <v>11355.074000000001</v>
      </c>
      <c r="P21" s="44">
        <v>395620.28409999999</v>
      </c>
      <c r="Q21" s="40"/>
      <c r="R21" s="40"/>
      <c r="S21" s="40"/>
      <c r="T21" s="40"/>
    </row>
    <row r="22" spans="1:20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20" x14ac:dyDescent="0.25">
      <c r="A23" s="36" t="s">
        <v>29</v>
      </c>
      <c r="B23" s="45">
        <f>P21+Учреждения!B75</f>
        <v>1387392.96951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20" ht="32.25" customHeight="1" x14ac:dyDescent="0.25">
      <c r="A24" s="36" t="str">
        <f>CONCATENATE("Остатки бюджетных средств на ",C2,"г.")</f>
        <v>Остатки бюджетных средств на 19.02.2022г.</v>
      </c>
      <c r="B24" s="45">
        <v>6089926.0181299997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2022-03-01T02:09:57Z</dcterms:modified>
</cp:coreProperties>
</file>