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9900"/>
  </bookViews>
  <sheets>
    <sheet name="Бюджетополучатели" sheetId="1" r:id="rId1"/>
    <sheet name="Муниципальные районы" sheetId="2" r:id="rId2"/>
  </sheets>
  <definedNames>
    <definedName name="Date">Бюджетополучатели!$F$8</definedName>
    <definedName name="EndData">Бюджетополучатели!$F$5</definedName>
    <definedName name="EndData1">Бюджетополучатели!$F$2</definedName>
    <definedName name="EndData2">'Муниципальные районы'!$A$1</definedName>
    <definedName name="EndDate">Бюджетополучатели!$F$30</definedName>
    <definedName name="period">Бюджетополучатели!$F$6</definedName>
    <definedName name="StartData">Бюджетополучатели!$F$4</definedName>
    <definedName name="StartData1">Бюджетополучатели!$F$1</definedName>
    <definedName name="Year">Бюджетополучатели!$F$7</definedName>
    <definedName name="_xlnm.Print_Titles" localSheetId="0">Бюджетополучатели!$39:$40</definedName>
    <definedName name="_xlnm.Print_Titles" localSheetId="1">'Муниципальные районы'!$1:$3</definedName>
    <definedName name="_xlnm.Print_Area" localSheetId="0">Бюджетополучатели!$A$1:$E$78</definedName>
    <definedName name="_xlnm.Print_Area" localSheetId="1">'Муниципальные районы'!$A$1:$P$31</definedName>
  </definedNames>
  <calcPr calcId="162913"/>
</workbook>
</file>

<file path=xl/calcChain.xml><?xml version="1.0" encoding="utf-8"?>
<calcChain xmlns="http://schemas.openxmlformats.org/spreadsheetml/2006/main">
  <c r="D6" i="1" l="1"/>
  <c r="D30" i="1" l="1"/>
  <c r="D31" i="1" l="1"/>
  <c r="D8" i="1" l="1"/>
  <c r="F3" i="1" l="1"/>
  <c r="I1" i="1" l="1"/>
  <c r="G1" i="1" l="1"/>
  <c r="F6" i="1" s="1"/>
  <c r="A2" i="1" s="1"/>
  <c r="H3" i="1" l="1"/>
  <c r="G3" i="1" l="1"/>
  <c r="A2" i="2"/>
  <c r="H1" i="1" l="1"/>
  <c r="A5" i="1" s="1"/>
  <c r="H2" i="1"/>
  <c r="G2" i="1"/>
</calcChain>
</file>

<file path=xl/sharedStrings.xml><?xml version="1.0" encoding="utf-8"?>
<sst xmlns="http://schemas.openxmlformats.org/spreadsheetml/2006/main" count="123" uniqueCount="121">
  <si>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</si>
  <si>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</si>
  <si>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</si>
  <si>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</si>
  <si>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</si>
  <si>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</si>
  <si>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</si>
  <si>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</si>
  <si>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</si>
  <si>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</si>
  <si>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</si>
  <si>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</si>
  <si>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</si>
  <si>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</si>
  <si>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</si>
  <si>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</si>
  <si>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</si>
  <si>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</si>
  <si>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</si>
  <si>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</si>
  <si>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</si>
  <si>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</si>
  <si>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</si>
  <si>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</si>
  <si>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</si>
  <si>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</si>
  <si>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</si>
  <si>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</si>
  <si>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</si>
  <si>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</si>
  <si>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</si>
  <si>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Меры социальной поддержки отдельных категорий граждан</t>
  </si>
  <si>
    <t>01.01.2022</t>
  </si>
  <si>
    <t>01.02.2022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</si>
  <si>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</si>
  <si>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</si>
  <si>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</si>
  <si>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</si>
  <si>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</si>
  <si>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</si>
  <si>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</si>
  <si>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</si>
  <si>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</si>
  <si>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</si>
  <si>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</si>
  <si>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</si>
  <si>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</si>
  <si>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в части расходов на предоставление  единовременной денежной выплаты гражданам, усыновившим (удочерившим) ребенка (детей)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</si>
  <si>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</si>
  <si>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</si>
  <si>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</si>
  <si>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</si>
  <si>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</si>
  <si>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</si>
  <si>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</si>
  <si>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</si>
  <si>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</si>
  <si>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Оказание государственной социальной помощи на основании социального контракта отдельным категориям граждан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</si>
  <si>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</si>
  <si>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</si>
  <si>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</si>
  <si>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</si>
  <si>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</si>
  <si>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</si>
  <si>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</si>
  <si>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</si>
  <si>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</si>
  <si>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</si>
  <si>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</si>
  <si>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</si>
  <si>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</si>
  <si>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</si>
  <si>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</si>
  <si>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</si>
  <si>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</si>
  <si>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</si>
  <si>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</si>
  <si>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</si>
  <si>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</si>
  <si>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</si>
  <si>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</si>
  <si>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</si>
  <si>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</si>
  <si>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</si>
  <si>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</si>
  <si>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</si>
  <si>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</si>
  <si>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</si>
  <si>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</si>
  <si>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</si>
  <si>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</si>
  <si>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инвестиций, промышленности и предпринимательства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</si>
  <si>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</si>
  <si>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</si>
  <si>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31.01.2022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</si>
  <si>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</si>
  <si>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</si>
  <si>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</si>
  <si>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</si>
  <si>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</si>
  <si>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</si>
  <si>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создание системы долговременного ухода за гражданами пожилого возраста и инвалидами</t>
  </si>
  <si>
    <t xml:space="preserve">Субсидии бюджетам субъектов Российской Федерации на осуществление ежемесячных выплат на детей в возрасте от трех до семи лет включительно </t>
  </si>
  <si>
    <t xml:space="preserve"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</si>
  <si>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</si>
  <si>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</si>
  <si>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</si>
  <si>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</si>
  <si>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</si>
  <si>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</si>
  <si>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осуществление ежемесячной выплаты в связи с рождением (усыновлением) первого ребенка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</si>
  <si>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</si>
  <si>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</si>
  <si>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</t>
  </si>
  <si>
    <t xml:space="preserve"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</si>
  <si>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 xml:space="preserve">Межбюджетные трансферты, передаваемые бюджетам субъектов Российской Федерации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 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</si>
  <si>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</t>
  </si>
  <si>
    <t>Остатки средств на 01.02.2022 с учетом привлеченных средств:</t>
  </si>
  <si>
    <t>Справочно:</t>
  </si>
  <si>
    <t>ИТОГО ДОХОДОВ с учетом привлеченных средств:</t>
  </si>
  <si>
    <t>ИТОГО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</si>
</sst>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2" fillId="0" borderId="0" applyNumberFormat="0" applyBorder="0" applyAlignment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3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17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3" xfId="0" applyFont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16" fillId="0" borderId="3" xfId="0" applyNumberFormat="1" applyFont="1" applyBorder="1" applyAlignment="1">
      <alignment horizontal="right" vertical="center" wrapText="1"/>
    </xf>
    <xf numFmtId="164" fontId="3" fillId="2" borderId="3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164" fontId="5" fillId="2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164" fontId="23" fillId="0" borderId="3" xfId="0" applyNumberFormat="1" applyFont="1" applyFill="1" applyBorder="1" applyAlignment="1">
      <alignment horizontal="right" wrapText="1"/>
    </xf>
    <xf numFmtId="164" fontId="2" fillId="0" borderId="6" xfId="0" applyNumberFormat="1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/>
    <xf numFmtId="164" fontId="2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wrapText="1"/>
    </xf>
    <xf numFmtId="164" fontId="17" fillId="0" borderId="3" xfId="0" applyNumberFormat="1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164" fontId="17" fillId="0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165" fontId="2" fillId="0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69.28515625" customWidth="1"/>
    <col min="2" max="2" width="18.140625" customWidth="1"/>
    <col min="3" max="3" width="20.28515625" customWidth="1"/>
    <col min="4" max="5" width="16.5703125" customWidth="1"/>
    <col min="6" max="6" width="12.5703125" customWidth="1"/>
    <col min="7" max="7" width="16" bestFit="1" customWidth="1"/>
    <col min="9" max="9" width="10.140625" bestFit="1" customWidth="1"/>
  </cols>
  <sheetData>
    <row r="1" spans="1:9" ht="15.75" x14ac:dyDescent="0.25">
      <c r="A1" s="58" t="s">
        <v>9</v>
      </c>
      <c r="B1" s="58"/>
      <c r="C1" s="58"/>
      <c r="D1" s="58"/>
      <c r="E1" s="41"/>
      <c r="F1" s="28" t="s">
        <v>32</v>
      </c>
      <c r="G1" s="29" t="str">
        <f>TEXT(F1,"[$-FC19]ММ")</f>
        <v>01</v>
      </c>
      <c r="H1" s="29" t="str">
        <f>TEXT(F1,"[$-FC19]ДД.ММ.ГГГ \г")</f>
        <v>01.01.2022 г</v>
      </c>
      <c r="I1" s="29" t="str">
        <f>TEXT(F1,"[$-FC19]ГГГГ")</f>
        <v>2022</v>
      </c>
    </row>
    <row r="2" spans="1:9" ht="15.75" x14ac:dyDescent="0.25">
      <c r="A2" s="58" t="str">
        <f>CONCATENATE("доходов и расходов краевого бюджета за ",period," ",I1," года")</f>
        <v>доходов и расходов краевого бюджета за январь 2022 года</v>
      </c>
      <c r="B2" s="58"/>
      <c r="C2" s="58"/>
      <c r="D2" s="58"/>
      <c r="E2" s="41"/>
      <c r="F2" s="28" t="s">
        <v>94</v>
      </c>
      <c r="G2" s="29" t="str">
        <f>TEXT(F2,"[$-FC19]ДД ММММ ГГГ \г")</f>
        <v>31 января 2022 г</v>
      </c>
      <c r="H2" s="29" t="str">
        <f>TEXT(F2,"[$-FC19]ДД.ММ.ГГГ \г")</f>
        <v>31.01.2022 г</v>
      </c>
      <c r="I2" s="30"/>
    </row>
    <row r="3" spans="1:9" x14ac:dyDescent="0.25">
      <c r="A3" s="1"/>
      <c r="B3" s="2"/>
      <c r="C3" s="2"/>
      <c r="D3" s="3"/>
      <c r="E3" s="3"/>
      <c r="F3" s="29">
        <f>EndDate+1</f>
        <v>44594</v>
      </c>
      <c r="G3" s="29" t="str">
        <f>TEXT(F3,"[$-FC19]ДД ММММ ГГГ \г")</f>
        <v>02 февраля 2022 г</v>
      </c>
      <c r="H3" s="29" t="str">
        <f>TEXT(F3,"[$-FC19]ДД.ММ.ГГГ \г")</f>
        <v>02.02.2022 г</v>
      </c>
      <c r="I3" s="29"/>
    </row>
    <row r="4" spans="1:9" x14ac:dyDescent="0.25">
      <c r="A4" s="4"/>
      <c r="B4" s="5"/>
      <c r="C4" s="5"/>
      <c r="D4" s="6" t="s">
        <v>0</v>
      </c>
      <c r="E4" s="6"/>
      <c r="F4" s="29"/>
      <c r="G4" s="29"/>
      <c r="H4" s="29"/>
      <c r="I4" s="29"/>
    </row>
    <row r="5" spans="1:9" x14ac:dyDescent="0.25">
      <c r="A5" s="59" t="str">
        <f>CONCATENATE("Остаток средств на ",H1,"ода")</f>
        <v>Остаток средств на 01.01.2022 года</v>
      </c>
      <c r="B5" s="60"/>
      <c r="C5" s="60"/>
      <c r="D5" s="50">
        <v>2178504.2000000002</v>
      </c>
      <c r="E5" s="42"/>
      <c r="F5" s="30"/>
      <c r="G5" s="29"/>
      <c r="H5" s="29"/>
      <c r="I5" s="29"/>
    </row>
    <row r="6" spans="1:9" x14ac:dyDescent="0.25">
      <c r="A6" s="62" t="s">
        <v>1</v>
      </c>
      <c r="B6" s="66"/>
      <c r="C6" s="66"/>
      <c r="D6" s="7">
        <f>D30-D7-D36</f>
        <v>1754567.9717899985</v>
      </c>
      <c r="E6" s="43"/>
      <c r="F6" s="29" t="str">
        <f>IF(G1="01","январь",(IF(G1="02","февраль",(IF(G1="03","март",(IF(G1="04","апрель",(IF(G1="05","май",(IF(G1="06","июнь",(IF(G1="07","июль",(IF(G1="08","август",(IF(G1="09","сентябрь",(IF(G1="08","август",(IF(G1="09","сентябрь",(IF(G1="10","октябрь",(IF(G1="11","ноябрь","декабрь")))))))))))))))))))))))))</f>
        <v>январь</v>
      </c>
      <c r="G6" s="29"/>
      <c r="H6" s="29"/>
      <c r="I6" s="29"/>
    </row>
    <row r="7" spans="1:9" x14ac:dyDescent="0.25">
      <c r="A7" s="52" t="s">
        <v>10</v>
      </c>
      <c r="B7" s="66"/>
      <c r="C7" s="66"/>
      <c r="D7" s="9">
        <v>4064747.5</v>
      </c>
      <c r="E7" s="44"/>
      <c r="F7" s="29"/>
      <c r="G7" s="29"/>
      <c r="H7" s="29"/>
      <c r="I7" s="29"/>
    </row>
    <row r="8" spans="1:9" x14ac:dyDescent="0.25">
      <c r="A8" s="52" t="s">
        <v>11</v>
      </c>
      <c r="B8" s="66"/>
      <c r="C8" s="66"/>
      <c r="D8" s="9">
        <f>D9+D10+D11+D12+D13+D14+D15+D16+D17+D18+D19+D20+D21+D22+D23+D24+D25+D26+D27+D28+D29</f>
        <v>383235.49999999994</v>
      </c>
      <c r="E8" s="44"/>
      <c r="F8" s="29" t="s">
        <v>32</v>
      </c>
    </row>
    <row r="9" spans="1:9" s="46" customFormat="1" ht="37.5" customHeight="1" x14ac:dyDescent="0.25">
      <c r="A9" s="52" t="s">
        <v>95</v>
      </c>
      <c r="B9" s="52"/>
      <c r="C9" s="52"/>
      <c r="D9" s="9">
        <v>52532</v>
      </c>
      <c r="E9" s="44"/>
      <c r="F9" s="47"/>
    </row>
    <row r="10" spans="1:9" s="46" customFormat="1" ht="37.5" customHeight="1" x14ac:dyDescent="0.25">
      <c r="A10" s="52" t="s">
        <v>96</v>
      </c>
      <c r="B10" s="52"/>
      <c r="C10" s="52"/>
      <c r="D10" s="9">
        <v>37209</v>
      </c>
      <c r="E10" s="44"/>
      <c r="F10" s="47"/>
    </row>
    <row r="11" spans="1:9" s="46" customFormat="1" ht="16.5" customHeight="1" x14ac:dyDescent="0.25">
      <c r="A11" s="52" t="s">
        <v>97</v>
      </c>
      <c r="B11" s="52"/>
      <c r="C11" s="52"/>
      <c r="D11" s="9">
        <v>54095.6</v>
      </c>
      <c r="E11" s="44"/>
      <c r="F11" s="47"/>
    </row>
    <row r="12" spans="1:9" s="46" customFormat="1" ht="51.75" customHeight="1" x14ac:dyDescent="0.25">
      <c r="A12" s="52" t="s">
        <v>98</v>
      </c>
      <c r="B12" s="52"/>
      <c r="C12" s="52"/>
      <c r="D12" s="9">
        <v>6383.3</v>
      </c>
      <c r="E12" s="44"/>
      <c r="F12" s="47"/>
    </row>
    <row r="13" spans="1:9" s="46" customFormat="1" ht="37.5" customHeight="1" x14ac:dyDescent="0.25">
      <c r="A13" s="52" t="s">
        <v>99</v>
      </c>
      <c r="B13" s="52"/>
      <c r="C13" s="52"/>
      <c r="D13" s="9">
        <v>43403.5</v>
      </c>
      <c r="E13" s="44"/>
      <c r="F13" s="47"/>
    </row>
    <row r="14" spans="1:9" s="46" customFormat="1" ht="48.75" customHeight="1" x14ac:dyDescent="0.25">
      <c r="A14" s="52" t="s">
        <v>100</v>
      </c>
      <c r="B14" s="52"/>
      <c r="C14" s="52"/>
      <c r="D14" s="9">
        <v>489.7</v>
      </c>
      <c r="E14" s="44"/>
      <c r="F14" s="47"/>
    </row>
    <row r="15" spans="1:9" s="46" customFormat="1" ht="37.5" customHeight="1" x14ac:dyDescent="0.25">
      <c r="A15" s="52" t="s">
        <v>101</v>
      </c>
      <c r="B15" s="52"/>
      <c r="C15" s="52"/>
      <c r="D15" s="9">
        <v>396</v>
      </c>
      <c r="E15" s="44"/>
      <c r="F15" s="47"/>
    </row>
    <row r="16" spans="1:9" s="46" customFormat="1" ht="37.5" customHeight="1" x14ac:dyDescent="0.25">
      <c r="A16" s="52" t="s">
        <v>102</v>
      </c>
      <c r="B16" s="52"/>
      <c r="C16" s="52"/>
      <c r="D16" s="9">
        <v>101286.7</v>
      </c>
      <c r="E16" s="44"/>
      <c r="F16" s="47"/>
    </row>
    <row r="17" spans="1:6" s="46" customFormat="1" ht="37.5" customHeight="1" x14ac:dyDescent="0.25">
      <c r="A17" s="52" t="s">
        <v>103</v>
      </c>
      <c r="B17" s="52"/>
      <c r="C17" s="52"/>
      <c r="D17" s="9">
        <v>1444.4</v>
      </c>
      <c r="E17" s="44"/>
      <c r="F17" s="47"/>
    </row>
    <row r="18" spans="1:6" s="46" customFormat="1" ht="37.5" customHeight="1" x14ac:dyDescent="0.25">
      <c r="A18" s="52" t="s">
        <v>104</v>
      </c>
      <c r="B18" s="52"/>
      <c r="C18" s="52"/>
      <c r="D18" s="9">
        <v>1497.8</v>
      </c>
      <c r="E18" s="44"/>
      <c r="F18" s="47"/>
    </row>
    <row r="19" spans="1:6" s="46" customFormat="1" ht="37.5" customHeight="1" x14ac:dyDescent="0.25">
      <c r="A19" s="52" t="s">
        <v>105</v>
      </c>
      <c r="B19" s="52"/>
      <c r="C19" s="52"/>
      <c r="D19" s="9">
        <v>244.8</v>
      </c>
      <c r="E19" s="44"/>
      <c r="F19" s="47"/>
    </row>
    <row r="20" spans="1:6" s="46" customFormat="1" ht="37.5" customHeight="1" x14ac:dyDescent="0.25">
      <c r="A20" s="52" t="s">
        <v>106</v>
      </c>
      <c r="B20" s="52"/>
      <c r="C20" s="52"/>
      <c r="D20" s="9">
        <v>6400</v>
      </c>
      <c r="E20" s="44"/>
      <c r="F20" s="47"/>
    </row>
    <row r="21" spans="1:6" s="46" customFormat="1" ht="50.25" customHeight="1" x14ac:dyDescent="0.25">
      <c r="A21" s="52" t="s">
        <v>107</v>
      </c>
      <c r="B21" s="52"/>
      <c r="C21" s="52"/>
      <c r="D21" s="9">
        <v>15.1</v>
      </c>
      <c r="E21" s="44"/>
      <c r="F21" s="47"/>
    </row>
    <row r="22" spans="1:6" s="46" customFormat="1" ht="28.5" customHeight="1" x14ac:dyDescent="0.25">
      <c r="A22" s="52" t="s">
        <v>108</v>
      </c>
      <c r="B22" s="52"/>
      <c r="C22" s="52"/>
      <c r="D22" s="9">
        <v>9092</v>
      </c>
      <c r="E22" s="44"/>
      <c r="F22" s="47"/>
    </row>
    <row r="23" spans="1:6" s="46" customFormat="1" ht="37.5" customHeight="1" x14ac:dyDescent="0.25">
      <c r="A23" s="52" t="s">
        <v>109</v>
      </c>
      <c r="B23" s="52"/>
      <c r="C23" s="52"/>
      <c r="D23" s="9">
        <v>18080.3</v>
      </c>
      <c r="E23" s="44"/>
      <c r="F23" s="47"/>
    </row>
    <row r="24" spans="1:6" s="46" customFormat="1" ht="37.5" customHeight="1" x14ac:dyDescent="0.25">
      <c r="A24" s="52" t="s">
        <v>110</v>
      </c>
      <c r="B24" s="52"/>
      <c r="C24" s="52"/>
      <c r="D24" s="9">
        <v>42124.800000000003</v>
      </c>
      <c r="E24" s="44"/>
      <c r="F24" s="47"/>
    </row>
    <row r="25" spans="1:6" s="46" customFormat="1" ht="24.75" customHeight="1" x14ac:dyDescent="0.25">
      <c r="A25" s="52" t="s">
        <v>111</v>
      </c>
      <c r="B25" s="52"/>
      <c r="C25" s="52"/>
      <c r="D25" s="9">
        <v>2824.7</v>
      </c>
      <c r="E25" s="44"/>
      <c r="F25" s="47"/>
    </row>
    <row r="26" spans="1:6" s="46" customFormat="1" ht="37.5" customHeight="1" x14ac:dyDescent="0.25">
      <c r="A26" s="52" t="s">
        <v>112</v>
      </c>
      <c r="B26" s="52"/>
      <c r="C26" s="52"/>
      <c r="D26" s="9">
        <v>326</v>
      </c>
      <c r="E26" s="44"/>
      <c r="F26" s="47"/>
    </row>
    <row r="27" spans="1:6" s="46" customFormat="1" ht="37.5" customHeight="1" x14ac:dyDescent="0.25">
      <c r="A27" s="52" t="s">
        <v>113</v>
      </c>
      <c r="B27" s="52"/>
      <c r="C27" s="52"/>
      <c r="D27" s="9">
        <v>343.7</v>
      </c>
      <c r="E27" s="44"/>
      <c r="F27" s="47"/>
    </row>
    <row r="28" spans="1:6" s="46" customFormat="1" ht="49.5" customHeight="1" x14ac:dyDescent="0.25">
      <c r="A28" s="52" t="s">
        <v>114</v>
      </c>
      <c r="B28" s="52"/>
      <c r="C28" s="52"/>
      <c r="D28" s="9">
        <v>2546.1</v>
      </c>
      <c r="E28" s="44"/>
      <c r="F28" s="47"/>
    </row>
    <row r="29" spans="1:6" s="46" customFormat="1" ht="80.25" customHeight="1" x14ac:dyDescent="0.25">
      <c r="A29" s="52" t="s">
        <v>115</v>
      </c>
      <c r="B29" s="52"/>
      <c r="C29" s="52"/>
      <c r="D29" s="9">
        <v>2500</v>
      </c>
      <c r="E29" s="44"/>
      <c r="F29" s="47"/>
    </row>
    <row r="30" spans="1:6" x14ac:dyDescent="0.25">
      <c r="A30" s="67" t="s">
        <v>119</v>
      </c>
      <c r="B30" s="68"/>
      <c r="C30" s="68"/>
      <c r="D30" s="51">
        <f>D32-D5+D31</f>
        <v>9225711.0717899986</v>
      </c>
      <c r="E30" s="44"/>
      <c r="F30" s="29" t="s">
        <v>33</v>
      </c>
    </row>
    <row r="31" spans="1:6" x14ac:dyDescent="0.25">
      <c r="A31" s="67" t="s">
        <v>120</v>
      </c>
      <c r="B31" s="68"/>
      <c r="C31" s="68"/>
      <c r="D31" s="51">
        <f>B76+'Муниципальные районы'!P28</f>
        <v>4320770.8717899993</v>
      </c>
      <c r="E31" s="44"/>
    </row>
    <row r="32" spans="1:6" x14ac:dyDescent="0.25">
      <c r="A32" s="61" t="s">
        <v>117</v>
      </c>
      <c r="B32" s="62"/>
      <c r="C32" s="62"/>
      <c r="D32" s="49">
        <v>7083444.4000000004</v>
      </c>
      <c r="E32" s="22"/>
    </row>
    <row r="33" spans="1:5" x14ac:dyDescent="0.25">
      <c r="A33" s="53" t="s">
        <v>12</v>
      </c>
      <c r="B33" s="54"/>
      <c r="C33" s="54"/>
      <c r="D33" s="8"/>
      <c r="E33" s="22"/>
    </row>
    <row r="34" spans="1:5" x14ac:dyDescent="0.25">
      <c r="A34" s="53" t="s">
        <v>13</v>
      </c>
      <c r="B34" s="54"/>
      <c r="C34" s="54"/>
      <c r="D34" s="48">
        <v>1952484.2</v>
      </c>
      <c r="E34" s="22"/>
    </row>
    <row r="35" spans="1:5" x14ac:dyDescent="0.25">
      <c r="A35" s="55" t="s">
        <v>118</v>
      </c>
      <c r="B35" s="56"/>
      <c r="C35" s="57"/>
      <c r="D35" s="48"/>
      <c r="E35" s="22"/>
    </row>
    <row r="36" spans="1:5" ht="75.75" customHeight="1" x14ac:dyDescent="0.25">
      <c r="A36" s="53" t="s">
        <v>116</v>
      </c>
      <c r="B36" s="54"/>
      <c r="C36" s="54"/>
      <c r="D36" s="48">
        <v>3406395.6</v>
      </c>
      <c r="E36" s="22"/>
    </row>
    <row r="37" spans="1:5" x14ac:dyDescent="0.25">
      <c r="A37" s="23"/>
      <c r="B37" s="24"/>
      <c r="C37" s="24"/>
      <c r="D37" s="22"/>
      <c r="E37" s="22"/>
    </row>
    <row r="38" spans="1:5" x14ac:dyDescent="0.25">
      <c r="A38" s="25" t="s">
        <v>14</v>
      </c>
      <c r="B38" s="10"/>
      <c r="C38" s="10"/>
      <c r="D38" s="11"/>
      <c r="E38" s="11"/>
    </row>
    <row r="39" spans="1:5" x14ac:dyDescent="0.25">
      <c r="A39" s="63" t="s">
        <v>15</v>
      </c>
      <c r="B39" s="65" t="s">
        <v>2</v>
      </c>
      <c r="C39" s="69" t="s">
        <v>3</v>
      </c>
      <c r="D39" s="69"/>
      <c r="E39" s="69"/>
    </row>
    <row r="40" spans="1:5" ht="90" customHeight="1" x14ac:dyDescent="0.25">
      <c r="A40" s="64"/>
      <c r="B40" s="65"/>
      <c r="C40" s="45" t="s">
        <v>4</v>
      </c>
      <c r="D40" s="45" t="s">
        <v>5</v>
      </c>
      <c r="E40" s="26" t="s">
        <v>31</v>
      </c>
    </row>
    <row r="41" spans="1:5" x14ac:dyDescent="0.25">
      <c r="A41" s="12" t="s">
        <v>59</v>
      </c>
      <c r="B41" s="37">
        <v>14578.44471</v>
      </c>
      <c r="C41" s="37">
        <v>10731.30459</v>
      </c>
      <c r="D41" s="37">
        <v>3162.2681600000001</v>
      </c>
      <c r="E41" s="37"/>
    </row>
    <row r="42" spans="1:5" x14ac:dyDescent="0.25">
      <c r="A42" s="12" t="s">
        <v>60</v>
      </c>
      <c r="B42" s="37">
        <v>2004.7199000000001</v>
      </c>
      <c r="C42" s="37">
        <v>1731.0617999999999</v>
      </c>
      <c r="D42" s="37"/>
      <c r="E42" s="37"/>
    </row>
    <row r="43" spans="1:5" x14ac:dyDescent="0.25">
      <c r="A43" s="12" t="s">
        <v>61</v>
      </c>
      <c r="B43" s="37">
        <v>3388.65951</v>
      </c>
      <c r="C43" s="37">
        <v>1732.45649</v>
      </c>
      <c r="D43" s="37">
        <v>236.07802000000001</v>
      </c>
      <c r="E43" s="37"/>
    </row>
    <row r="44" spans="1:5" x14ac:dyDescent="0.25">
      <c r="A44" s="12" t="s">
        <v>62</v>
      </c>
      <c r="B44" s="37">
        <v>97139.477599999998</v>
      </c>
      <c r="C44" s="37">
        <v>10878.770189999999</v>
      </c>
      <c r="D44" s="37">
        <v>619.18033000000003</v>
      </c>
      <c r="E44" s="37">
        <v>50</v>
      </c>
    </row>
    <row r="45" spans="1:5" ht="30" x14ac:dyDescent="0.25">
      <c r="A45" s="12" t="s">
        <v>63</v>
      </c>
      <c r="B45" s="37">
        <v>3183.0288700000001</v>
      </c>
      <c r="C45" s="37">
        <v>2886.99503</v>
      </c>
      <c r="D45" s="37">
        <v>21.809090000000001</v>
      </c>
      <c r="E45" s="37"/>
    </row>
    <row r="46" spans="1:5" x14ac:dyDescent="0.25">
      <c r="A46" s="12" t="s">
        <v>64</v>
      </c>
      <c r="B46" s="37">
        <v>9710.9549599999991</v>
      </c>
      <c r="C46" s="37">
        <v>2940.2322300000001</v>
      </c>
      <c r="D46" s="37">
        <v>555.21659999999997</v>
      </c>
      <c r="E46" s="37"/>
    </row>
    <row r="47" spans="1:5" x14ac:dyDescent="0.25">
      <c r="A47" s="12" t="s">
        <v>65</v>
      </c>
      <c r="B47" s="37">
        <v>658.46905000000004</v>
      </c>
      <c r="C47" s="37">
        <v>617.55795999999998</v>
      </c>
      <c r="D47" s="37">
        <v>39.628019999999999</v>
      </c>
      <c r="E47" s="37"/>
    </row>
    <row r="48" spans="1:5" ht="30" x14ac:dyDescent="0.25">
      <c r="A48" s="12" t="s">
        <v>66</v>
      </c>
      <c r="B48" s="37">
        <v>249719.36186999999</v>
      </c>
      <c r="C48" s="37">
        <v>1868.3876399999999</v>
      </c>
      <c r="D48" s="37">
        <v>8.8913100000000007</v>
      </c>
      <c r="E48" s="37">
        <v>166.90341000000001</v>
      </c>
    </row>
    <row r="49" spans="1:5" x14ac:dyDescent="0.25">
      <c r="A49" s="12" t="s">
        <v>67</v>
      </c>
      <c r="B49" s="37">
        <v>17654.488819999999</v>
      </c>
      <c r="C49" s="37">
        <v>3803.9148100000002</v>
      </c>
      <c r="D49" s="37"/>
      <c r="E49" s="37"/>
    </row>
    <row r="50" spans="1:5" x14ac:dyDescent="0.25">
      <c r="A50" s="12" t="s">
        <v>68</v>
      </c>
      <c r="B50" s="37">
        <v>15641.599969999999</v>
      </c>
      <c r="C50" s="37">
        <v>10397.227709999999</v>
      </c>
      <c r="D50" s="37">
        <v>3211.22451</v>
      </c>
      <c r="E50" s="37"/>
    </row>
    <row r="51" spans="1:5" x14ac:dyDescent="0.25">
      <c r="A51" s="12" t="s">
        <v>69</v>
      </c>
      <c r="B51" s="37">
        <v>292193.86416</v>
      </c>
      <c r="C51" s="37">
        <v>7313.8756400000002</v>
      </c>
      <c r="D51" s="37"/>
      <c r="E51" s="37">
        <v>252.22631000000001</v>
      </c>
    </row>
    <row r="52" spans="1:5" x14ac:dyDescent="0.25">
      <c r="A52" s="12" t="s">
        <v>70</v>
      </c>
      <c r="B52" s="37">
        <v>531670.38786000002</v>
      </c>
      <c r="C52" s="37">
        <v>10166.902239999999</v>
      </c>
      <c r="D52" s="37">
        <v>-10.50037</v>
      </c>
      <c r="E52" s="37">
        <v>249452.49969999999</v>
      </c>
    </row>
    <row r="53" spans="1:5" ht="30" x14ac:dyDescent="0.25">
      <c r="A53" s="12" t="s">
        <v>71</v>
      </c>
      <c r="B53" s="37">
        <v>629684.51182999997</v>
      </c>
      <c r="C53" s="37">
        <v>11382.596449999999</v>
      </c>
      <c r="D53" s="37">
        <v>4100</v>
      </c>
      <c r="E53" s="37">
        <v>441411.50529</v>
      </c>
    </row>
    <row r="54" spans="1:5" x14ac:dyDescent="0.25">
      <c r="A54" s="12" t="s">
        <v>72</v>
      </c>
      <c r="B54" s="37">
        <v>70152.781340000001</v>
      </c>
      <c r="C54" s="37">
        <v>1002.43395</v>
      </c>
      <c r="D54" s="37"/>
      <c r="E54" s="37"/>
    </row>
    <row r="55" spans="1:5" x14ac:dyDescent="0.25">
      <c r="A55" s="12" t="s">
        <v>73</v>
      </c>
      <c r="B55" s="37">
        <v>114961.55476</v>
      </c>
      <c r="C55" s="37">
        <v>76092.170620000004</v>
      </c>
      <c r="D55" s="37">
        <v>449.04755</v>
      </c>
      <c r="E55" s="37"/>
    </row>
    <row r="56" spans="1:5" x14ac:dyDescent="0.25">
      <c r="A56" s="12" t="s">
        <v>74</v>
      </c>
      <c r="B56" s="37">
        <v>20927.186020000001</v>
      </c>
      <c r="C56" s="37">
        <v>1165.3890899999999</v>
      </c>
      <c r="D56" s="37">
        <v>8.1048100000000005</v>
      </c>
      <c r="E56" s="37"/>
    </row>
    <row r="57" spans="1:5" ht="30" x14ac:dyDescent="0.25">
      <c r="A57" s="12" t="s">
        <v>75</v>
      </c>
      <c r="B57" s="37">
        <v>10502.39718</v>
      </c>
      <c r="C57" s="37">
        <v>3979.7200600000001</v>
      </c>
      <c r="D57" s="37">
        <v>1216.8290999999999</v>
      </c>
      <c r="E57" s="37"/>
    </row>
    <row r="58" spans="1:5" x14ac:dyDescent="0.25">
      <c r="A58" s="12" t="s">
        <v>76</v>
      </c>
      <c r="B58" s="37">
        <v>38595.249609999999</v>
      </c>
      <c r="C58" s="37">
        <v>13395.60209</v>
      </c>
      <c r="D58" s="37">
        <v>3334.24379</v>
      </c>
      <c r="E58" s="37">
        <v>18581.189969999999</v>
      </c>
    </row>
    <row r="59" spans="1:5" x14ac:dyDescent="0.25">
      <c r="A59" s="12" t="s">
        <v>77</v>
      </c>
      <c r="B59" s="37">
        <v>14241.629150000001</v>
      </c>
      <c r="C59" s="37">
        <v>370.70071999999999</v>
      </c>
      <c r="D59" s="37">
        <v>10.876849999999999</v>
      </c>
      <c r="E59" s="37"/>
    </row>
    <row r="60" spans="1:5" x14ac:dyDescent="0.25">
      <c r="A60" s="12" t="s">
        <v>78</v>
      </c>
      <c r="B60" s="37">
        <v>195482.41441</v>
      </c>
      <c r="C60" s="37">
        <v>3581.0117</v>
      </c>
      <c r="D60" s="37">
        <v>659.80497000000003</v>
      </c>
      <c r="E60" s="37"/>
    </row>
    <row r="61" spans="1:5" ht="30" x14ac:dyDescent="0.25">
      <c r="A61" s="12" t="s">
        <v>79</v>
      </c>
      <c r="B61" s="37">
        <v>20557.825079999999</v>
      </c>
      <c r="C61" s="37">
        <v>12920.8819</v>
      </c>
      <c r="D61" s="37">
        <v>3849.6361999999999</v>
      </c>
      <c r="E61" s="37">
        <v>43.88</v>
      </c>
    </row>
    <row r="62" spans="1:5" x14ac:dyDescent="0.25">
      <c r="A62" s="12" t="s">
        <v>80</v>
      </c>
      <c r="B62" s="37">
        <v>1166.8532700000001</v>
      </c>
      <c r="C62" s="37">
        <v>993.59959000000003</v>
      </c>
      <c r="D62" s="37">
        <v>130.00568000000001</v>
      </c>
      <c r="E62" s="37"/>
    </row>
    <row r="63" spans="1:5" x14ac:dyDescent="0.25">
      <c r="A63" s="12" t="s">
        <v>81</v>
      </c>
      <c r="B63" s="37">
        <v>2599.5652500000001</v>
      </c>
      <c r="C63" s="37">
        <v>1705.6509799999999</v>
      </c>
      <c r="D63" s="37">
        <v>497.63826999999998</v>
      </c>
      <c r="E63" s="37"/>
    </row>
    <row r="64" spans="1:5" x14ac:dyDescent="0.25">
      <c r="A64" s="12" t="s">
        <v>82</v>
      </c>
      <c r="B64" s="37">
        <v>944.10235999999998</v>
      </c>
      <c r="C64" s="37">
        <v>818.41085999999996</v>
      </c>
      <c r="D64" s="37"/>
      <c r="E64" s="37"/>
    </row>
    <row r="65" spans="1:5" x14ac:dyDescent="0.25">
      <c r="A65" s="12" t="s">
        <v>83</v>
      </c>
      <c r="B65" s="37">
        <v>3823.6795000000002</v>
      </c>
      <c r="C65" s="37">
        <v>2874.0272</v>
      </c>
      <c r="D65" s="37">
        <v>834.52350000000001</v>
      </c>
      <c r="E65" s="37"/>
    </row>
    <row r="66" spans="1:5" x14ac:dyDescent="0.25">
      <c r="A66" s="12" t="s">
        <v>84</v>
      </c>
      <c r="B66" s="37">
        <v>562150.33785999997</v>
      </c>
      <c r="C66" s="37">
        <v>5385.6343999999999</v>
      </c>
      <c r="D66" s="37">
        <v>39.713830000000002</v>
      </c>
      <c r="E66" s="37"/>
    </row>
    <row r="67" spans="1:5" ht="30" x14ac:dyDescent="0.25">
      <c r="A67" s="12" t="s">
        <v>85</v>
      </c>
      <c r="B67" s="37">
        <v>130.40129999999999</v>
      </c>
      <c r="C67" s="37">
        <v>74</v>
      </c>
      <c r="D67" s="37"/>
      <c r="E67" s="37"/>
    </row>
    <row r="68" spans="1:5" x14ac:dyDescent="0.25">
      <c r="A68" s="12" t="s">
        <v>86</v>
      </c>
      <c r="B68" s="37">
        <v>99683.866510000007</v>
      </c>
      <c r="C68" s="37">
        <v>504.18599999999998</v>
      </c>
      <c r="D68" s="37"/>
      <c r="E68" s="37">
        <v>84.084000000000003</v>
      </c>
    </row>
    <row r="69" spans="1:5" x14ac:dyDescent="0.25">
      <c r="A69" s="12" t="s">
        <v>87</v>
      </c>
      <c r="B69" s="37">
        <v>42772.44356</v>
      </c>
      <c r="C69" s="37">
        <v>5601.5439399999996</v>
      </c>
      <c r="D69" s="37">
        <v>1307.4236800000001</v>
      </c>
      <c r="E69" s="37"/>
    </row>
    <row r="70" spans="1:5" x14ac:dyDescent="0.25">
      <c r="A70" s="12" t="s">
        <v>88</v>
      </c>
      <c r="B70" s="37">
        <v>39083.5435</v>
      </c>
      <c r="C70" s="37">
        <v>432.82290999999998</v>
      </c>
      <c r="D70" s="37"/>
      <c r="E70" s="37"/>
    </row>
    <row r="71" spans="1:5" x14ac:dyDescent="0.25">
      <c r="A71" s="12" t="s">
        <v>89</v>
      </c>
      <c r="B71" s="37">
        <v>717.23949000000005</v>
      </c>
      <c r="C71" s="37">
        <v>488.41604999999998</v>
      </c>
      <c r="D71" s="37">
        <v>144.69594000000001</v>
      </c>
      <c r="E71" s="37"/>
    </row>
    <row r="72" spans="1:5" ht="30" x14ac:dyDescent="0.25">
      <c r="A72" s="12" t="s">
        <v>90</v>
      </c>
      <c r="B72" s="37">
        <v>7929.5848100000003</v>
      </c>
      <c r="C72" s="37">
        <v>5729.8523599999999</v>
      </c>
      <c r="D72" s="37">
        <v>1719.1266000000001</v>
      </c>
      <c r="E72" s="37"/>
    </row>
    <row r="73" spans="1:5" ht="30" x14ac:dyDescent="0.25">
      <c r="A73" s="12" t="s">
        <v>91</v>
      </c>
      <c r="B73" s="37">
        <v>6042.4758300000003</v>
      </c>
      <c r="C73" s="37">
        <v>2019.20812</v>
      </c>
      <c r="D73" s="37">
        <v>667.22582999999997</v>
      </c>
      <c r="E73" s="37"/>
    </row>
    <row r="74" spans="1:5" ht="30" x14ac:dyDescent="0.25">
      <c r="A74" s="12" t="s">
        <v>92</v>
      </c>
      <c r="B74" s="37">
        <v>3047.8794600000001</v>
      </c>
      <c r="C74" s="37">
        <v>1045.82016</v>
      </c>
      <c r="D74" s="37">
        <v>472.56556999999998</v>
      </c>
      <c r="E74" s="37">
        <v>118.95426</v>
      </c>
    </row>
    <row r="75" spans="1:5" ht="30" x14ac:dyDescent="0.25">
      <c r="A75" s="12" t="s">
        <v>93</v>
      </c>
      <c r="B75" s="37">
        <v>25808.111069999999</v>
      </c>
      <c r="C75" s="37">
        <v>3353.38544</v>
      </c>
      <c r="D75" s="37">
        <v>1065.6807699999999</v>
      </c>
      <c r="E75" s="37"/>
    </row>
    <row r="76" spans="1:5" x14ac:dyDescent="0.25">
      <c r="A76" s="27" t="s">
        <v>2</v>
      </c>
      <c r="B76" s="38">
        <v>3148549.0904299999</v>
      </c>
      <c r="C76" s="38">
        <v>219985.75091999999</v>
      </c>
      <c r="D76" s="38">
        <v>28350.938610000001</v>
      </c>
      <c r="E76" s="38">
        <v>710161.24294000003</v>
      </c>
    </row>
  </sheetData>
  <mergeCells count="37">
    <mergeCell ref="A1:D1"/>
    <mergeCell ref="A2:D2"/>
    <mergeCell ref="A5:C5"/>
    <mergeCell ref="A32:C32"/>
    <mergeCell ref="A39:A40"/>
    <mergeCell ref="B39:B40"/>
    <mergeCell ref="A6:C6"/>
    <mergeCell ref="A7:C7"/>
    <mergeCell ref="A8:C8"/>
    <mergeCell ref="A30:C30"/>
    <mergeCell ref="A31:C31"/>
    <mergeCell ref="A33:C33"/>
    <mergeCell ref="A34:C34"/>
    <mergeCell ref="C39:E39"/>
    <mergeCell ref="A23:C23"/>
    <mergeCell ref="A24:C24"/>
    <mergeCell ref="A9:C9"/>
    <mergeCell ref="A10:C10"/>
    <mergeCell ref="A17:C17"/>
    <mergeCell ref="A18:C18"/>
    <mergeCell ref="A19:C19"/>
    <mergeCell ref="A11:C11"/>
    <mergeCell ref="A12:C12"/>
    <mergeCell ref="A13:C13"/>
    <mergeCell ref="A14:C14"/>
    <mergeCell ref="A29:C29"/>
    <mergeCell ref="A36:C36"/>
    <mergeCell ref="A15:C15"/>
    <mergeCell ref="A16:C16"/>
    <mergeCell ref="A26:C26"/>
    <mergeCell ref="A27:C27"/>
    <mergeCell ref="A28:C28"/>
    <mergeCell ref="A25:C25"/>
    <mergeCell ref="A20:C20"/>
    <mergeCell ref="A21:C21"/>
    <mergeCell ref="A22:C22"/>
    <mergeCell ref="A35:C35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view="pageBreakPreview" topLeftCell="A25" zoomScaleNormal="100" zoomScaleSheetLayoutView="100" workbookViewId="0">
      <selection activeCell="P28" sqref="P28"/>
    </sheetView>
  </sheetViews>
  <sheetFormatPr defaultRowHeight="15" x14ac:dyDescent="0.25"/>
  <cols>
    <col min="1" max="1" width="38.28515625" customWidth="1"/>
    <col min="2" max="2" width="13.140625" customWidth="1"/>
    <col min="3" max="3" width="10.5703125" customWidth="1"/>
    <col min="4" max="4" width="11.42578125" customWidth="1"/>
    <col min="5" max="5" width="13.140625" customWidth="1"/>
    <col min="6" max="6" width="12.140625" customWidth="1"/>
    <col min="7" max="7" width="12.5703125" customWidth="1"/>
    <col min="8" max="8" width="12.7109375" customWidth="1"/>
    <col min="9" max="9" width="10.85546875" customWidth="1"/>
    <col min="10" max="10" width="12.7109375" customWidth="1"/>
    <col min="11" max="11" width="11" customWidth="1"/>
    <col min="12" max="13" width="11.85546875" customWidth="1"/>
    <col min="14" max="14" width="11.140625" customWidth="1"/>
    <col min="15" max="15" width="11.5703125" customWidth="1"/>
    <col min="16" max="16" width="12.28515625" customWidth="1"/>
  </cols>
  <sheetData>
    <row r="1" spans="1:20" s="17" customFormat="1" ht="15.75" x14ac:dyDescent="0.25">
      <c r="A1" s="20"/>
      <c r="C1" s="18" t="s">
        <v>8</v>
      </c>
    </row>
    <row r="2" spans="1:20" x14ac:dyDescent="0.25">
      <c r="A2" s="21" t="str">
        <f>TEXT(EndData2,"[$-FC19]ДД.ММ.ГГГ")</f>
        <v>00.01.1900</v>
      </c>
      <c r="C2" s="13"/>
      <c r="P2" s="15" t="s">
        <v>7</v>
      </c>
    </row>
    <row r="3" spans="1:20" s="16" customFormat="1" ht="51" x14ac:dyDescent="0.25">
      <c r="A3" s="19" t="s">
        <v>16</v>
      </c>
      <c r="B3" s="35" t="s">
        <v>17</v>
      </c>
      <c r="C3" s="36" t="s">
        <v>18</v>
      </c>
      <c r="D3" s="36" t="s">
        <v>19</v>
      </c>
      <c r="E3" s="36" t="s">
        <v>20</v>
      </c>
      <c r="F3" s="36" t="s">
        <v>21</v>
      </c>
      <c r="G3" s="36" t="s">
        <v>22</v>
      </c>
      <c r="H3" s="36" t="s">
        <v>23</v>
      </c>
      <c r="I3" s="36" t="s">
        <v>24</v>
      </c>
      <c r="J3" s="36" t="s">
        <v>25</v>
      </c>
      <c r="K3" s="36" t="s">
        <v>26</v>
      </c>
      <c r="L3" s="36" t="s">
        <v>27</v>
      </c>
      <c r="M3" s="36" t="s">
        <v>28</v>
      </c>
      <c r="N3" s="36" t="s">
        <v>29</v>
      </c>
      <c r="O3" s="36" t="s">
        <v>30</v>
      </c>
      <c r="P3" s="14" t="s">
        <v>6</v>
      </c>
    </row>
    <row r="4" spans="1:20" ht="45" x14ac:dyDescent="0.25">
      <c r="A4" s="34" t="s">
        <v>34</v>
      </c>
      <c r="B4" s="39"/>
      <c r="C4" s="39">
        <v>16655.330000000002</v>
      </c>
      <c r="D4" s="39">
        <v>35663.25</v>
      </c>
      <c r="E4" s="39">
        <v>4034</v>
      </c>
      <c r="F4" s="39">
        <v>2648</v>
      </c>
      <c r="G4" s="39">
        <v>23227.083330000001</v>
      </c>
      <c r="H4" s="39">
        <v>11554.58</v>
      </c>
      <c r="I4" s="39">
        <v>7600</v>
      </c>
      <c r="J4" s="39">
        <v>10790.583329999999</v>
      </c>
      <c r="K4" s="39">
        <v>5413</v>
      </c>
      <c r="L4" s="39"/>
      <c r="M4" s="39">
        <v>2208.0833200000002</v>
      </c>
      <c r="N4" s="39">
        <v>13602.833000000001</v>
      </c>
      <c r="O4" s="39">
        <v>27423</v>
      </c>
      <c r="P4" s="40">
        <v>160819.74298000001</v>
      </c>
      <c r="Q4" s="33"/>
      <c r="R4" s="33"/>
      <c r="S4" s="33"/>
      <c r="T4" s="33"/>
    </row>
    <row r="5" spans="1:20" ht="45" x14ac:dyDescent="0.25">
      <c r="A5" s="34" t="s">
        <v>35</v>
      </c>
      <c r="B5" s="39"/>
      <c r="C5" s="39">
        <v>1145.1600000000001</v>
      </c>
      <c r="D5" s="39">
        <v>104</v>
      </c>
      <c r="E5" s="39">
        <v>1150</v>
      </c>
      <c r="F5" s="39">
        <v>1164.0999999999999</v>
      </c>
      <c r="G5" s="39">
        <v>11810.333329999999</v>
      </c>
      <c r="H5" s="39">
        <v>2330.88</v>
      </c>
      <c r="I5" s="39">
        <v>500</v>
      </c>
      <c r="J5" s="39">
        <v>2604.5833299999999</v>
      </c>
      <c r="K5" s="39">
        <v>2907</v>
      </c>
      <c r="L5" s="39"/>
      <c r="M5" s="39">
        <v>2245.5833299999999</v>
      </c>
      <c r="N5" s="39">
        <v>4529.6000000000004</v>
      </c>
      <c r="O5" s="39">
        <v>6539.9</v>
      </c>
      <c r="P5" s="40">
        <v>37031.139990000003</v>
      </c>
      <c r="Q5" s="33"/>
      <c r="R5" s="33"/>
      <c r="S5" s="33"/>
      <c r="T5" s="33"/>
    </row>
    <row r="6" spans="1:20" ht="60" x14ac:dyDescent="0.25">
      <c r="A6" s="34" t="s">
        <v>36</v>
      </c>
      <c r="B6" s="39"/>
      <c r="C6" s="39"/>
      <c r="D6" s="39">
        <v>19600</v>
      </c>
      <c r="E6" s="39"/>
      <c r="F6" s="39">
        <v>2476</v>
      </c>
      <c r="G6" s="39"/>
      <c r="H6" s="39"/>
      <c r="I6" s="39"/>
      <c r="J6" s="39"/>
      <c r="K6" s="39"/>
      <c r="L6" s="39"/>
      <c r="M6" s="39"/>
      <c r="N6" s="39"/>
      <c r="O6" s="39"/>
      <c r="P6" s="40">
        <v>22076</v>
      </c>
      <c r="Q6" s="33"/>
      <c r="R6" s="33"/>
      <c r="S6" s="33"/>
      <c r="T6" s="33"/>
    </row>
    <row r="7" spans="1:20" ht="90" x14ac:dyDescent="0.25">
      <c r="A7" s="34" t="s">
        <v>37</v>
      </c>
      <c r="B7" s="39"/>
      <c r="C7" s="39">
        <v>4485.83</v>
      </c>
      <c r="D7" s="39">
        <v>652.75</v>
      </c>
      <c r="E7" s="39">
        <v>585</v>
      </c>
      <c r="F7" s="39">
        <v>146.166</v>
      </c>
      <c r="G7" s="39">
        <v>655.41665999999998</v>
      </c>
      <c r="H7" s="39">
        <v>202.5</v>
      </c>
      <c r="I7" s="39"/>
      <c r="J7" s="39"/>
      <c r="K7" s="39"/>
      <c r="L7" s="39"/>
      <c r="M7" s="39">
        <v>252.33332999999999</v>
      </c>
      <c r="N7" s="39"/>
      <c r="O7" s="39">
        <v>172.8</v>
      </c>
      <c r="P7" s="40">
        <v>7152.7959899999996</v>
      </c>
      <c r="Q7" s="33"/>
      <c r="R7" s="33"/>
      <c r="S7" s="33"/>
      <c r="T7" s="33"/>
    </row>
    <row r="8" spans="1:20" ht="105" x14ac:dyDescent="0.25">
      <c r="A8" s="34" t="s">
        <v>38</v>
      </c>
      <c r="B8" s="39">
        <v>689</v>
      </c>
      <c r="C8" s="39">
        <v>247.26599999999999</v>
      </c>
      <c r="D8" s="39">
        <v>186.8</v>
      </c>
      <c r="E8" s="39"/>
      <c r="F8" s="39"/>
      <c r="G8" s="39">
        <v>93.415999999999997</v>
      </c>
      <c r="H8" s="39">
        <v>79</v>
      </c>
      <c r="I8" s="39">
        <v>82</v>
      </c>
      <c r="J8" s="39"/>
      <c r="K8" s="39">
        <v>89.186999999999998</v>
      </c>
      <c r="L8" s="39"/>
      <c r="M8" s="39">
        <v>179.08</v>
      </c>
      <c r="N8" s="39">
        <v>122.27500000000001</v>
      </c>
      <c r="O8" s="39">
        <v>128.72825</v>
      </c>
      <c r="P8" s="40">
        <v>1896.75225</v>
      </c>
      <c r="Q8" s="33"/>
      <c r="R8" s="33"/>
      <c r="S8" s="33"/>
      <c r="T8" s="33"/>
    </row>
    <row r="9" spans="1:20" ht="105" x14ac:dyDescent="0.25">
      <c r="A9" s="34" t="s">
        <v>39</v>
      </c>
      <c r="B9" s="39">
        <v>1100</v>
      </c>
      <c r="C9" s="39">
        <v>1127.1247800000001</v>
      </c>
      <c r="D9" s="39">
        <v>230</v>
      </c>
      <c r="E9" s="39">
        <v>184</v>
      </c>
      <c r="F9" s="39">
        <v>120.5</v>
      </c>
      <c r="G9" s="39">
        <v>245</v>
      </c>
      <c r="H9" s="39">
        <v>95.6</v>
      </c>
      <c r="I9" s="39"/>
      <c r="J9" s="39">
        <v>405.75</v>
      </c>
      <c r="K9" s="39">
        <v>173.60086999999999</v>
      </c>
      <c r="L9" s="39">
        <v>234.77799999999999</v>
      </c>
      <c r="M9" s="39">
        <v>81</v>
      </c>
      <c r="N9" s="39">
        <v>267.03289999999998</v>
      </c>
      <c r="O9" s="39">
        <v>158.25051999999999</v>
      </c>
      <c r="P9" s="40">
        <v>4422.6370699999998</v>
      </c>
      <c r="Q9" s="33"/>
      <c r="R9" s="33"/>
      <c r="S9" s="33"/>
      <c r="T9" s="33"/>
    </row>
    <row r="10" spans="1:20" ht="135" x14ac:dyDescent="0.25">
      <c r="A10" s="34" t="s">
        <v>40</v>
      </c>
      <c r="B10" s="39">
        <v>17611.7045</v>
      </c>
      <c r="C10" s="39">
        <v>1033</v>
      </c>
      <c r="D10" s="39">
        <v>20</v>
      </c>
      <c r="E10" s="39"/>
      <c r="F10" s="39"/>
      <c r="G10" s="39"/>
      <c r="H10" s="39"/>
      <c r="I10" s="39"/>
      <c r="J10" s="39">
        <v>100</v>
      </c>
      <c r="K10" s="39"/>
      <c r="L10" s="39"/>
      <c r="M10" s="39"/>
      <c r="N10" s="39"/>
      <c r="O10" s="39"/>
      <c r="P10" s="40">
        <v>18764.7045</v>
      </c>
      <c r="Q10" s="33"/>
      <c r="R10" s="33"/>
      <c r="S10" s="33"/>
      <c r="T10" s="33"/>
    </row>
    <row r="11" spans="1:20" ht="120" x14ac:dyDescent="0.25">
      <c r="A11" s="34" t="s">
        <v>41</v>
      </c>
      <c r="B11" s="39"/>
      <c r="C11" s="39">
        <v>4503.9560000000001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0">
        <v>4503.9560000000001</v>
      </c>
      <c r="Q11" s="33"/>
      <c r="R11" s="33"/>
      <c r="S11" s="33"/>
      <c r="T11" s="33"/>
    </row>
    <row r="12" spans="1:20" ht="120" x14ac:dyDescent="0.25">
      <c r="A12" s="34" t="s">
        <v>42</v>
      </c>
      <c r="B12" s="39"/>
      <c r="C12" s="39">
        <v>384.08316000000002</v>
      </c>
      <c r="D12" s="39"/>
      <c r="E12" s="39"/>
      <c r="F12" s="39"/>
      <c r="G12" s="39">
        <v>80</v>
      </c>
      <c r="H12" s="39"/>
      <c r="I12" s="39"/>
      <c r="J12" s="39">
        <v>41</v>
      </c>
      <c r="K12" s="39">
        <v>15.834</v>
      </c>
      <c r="L12" s="39"/>
      <c r="M12" s="39">
        <v>15.25</v>
      </c>
      <c r="N12" s="39"/>
      <c r="O12" s="39"/>
      <c r="P12" s="40">
        <v>536.16715999999997</v>
      </c>
      <c r="Q12" s="33"/>
      <c r="R12" s="33"/>
      <c r="S12" s="33"/>
      <c r="T12" s="33"/>
    </row>
    <row r="13" spans="1:20" ht="405" x14ac:dyDescent="0.25">
      <c r="A13" s="34" t="s">
        <v>43</v>
      </c>
      <c r="B13" s="39">
        <v>100</v>
      </c>
      <c r="C13" s="39">
        <v>1515</v>
      </c>
      <c r="D13" s="39">
        <v>3200</v>
      </c>
      <c r="E13" s="39"/>
      <c r="F13" s="39">
        <v>157.5</v>
      </c>
      <c r="G13" s="39">
        <v>3836.25</v>
      </c>
      <c r="H13" s="39">
        <v>1318.6010000000001</v>
      </c>
      <c r="I13" s="39"/>
      <c r="J13" s="39">
        <v>4000</v>
      </c>
      <c r="K13" s="39">
        <v>2700</v>
      </c>
      <c r="L13" s="39">
        <v>1963.8330000000001</v>
      </c>
      <c r="M13" s="39">
        <v>150</v>
      </c>
      <c r="N13" s="39">
        <v>2035</v>
      </c>
      <c r="O13" s="39">
        <v>1469.491</v>
      </c>
      <c r="P13" s="40">
        <v>22445.674999999999</v>
      </c>
      <c r="Q13" s="33"/>
      <c r="R13" s="33"/>
      <c r="S13" s="33"/>
      <c r="T13" s="33"/>
    </row>
    <row r="14" spans="1:20" ht="195" x14ac:dyDescent="0.25">
      <c r="A14" s="34" t="s">
        <v>44</v>
      </c>
      <c r="B14" s="39">
        <v>188300.62409</v>
      </c>
      <c r="C14" s="39">
        <v>107400</v>
      </c>
      <c r="D14" s="39">
        <v>25054</v>
      </c>
      <c r="E14" s="39">
        <v>19846.900000000001</v>
      </c>
      <c r="F14" s="39">
        <v>7895</v>
      </c>
      <c r="G14" s="39">
        <v>11167.483</v>
      </c>
      <c r="H14" s="39">
        <v>11660.054330000001</v>
      </c>
      <c r="I14" s="39">
        <v>4185</v>
      </c>
      <c r="J14" s="39">
        <v>26546</v>
      </c>
      <c r="K14" s="39">
        <v>8882.1939999999995</v>
      </c>
      <c r="L14" s="39">
        <v>22361.09</v>
      </c>
      <c r="M14" s="39">
        <v>17760</v>
      </c>
      <c r="N14" s="39">
        <v>20280</v>
      </c>
      <c r="O14" s="39">
        <v>16170.45</v>
      </c>
      <c r="P14" s="40">
        <v>487508.79541999998</v>
      </c>
      <c r="Q14" s="33"/>
      <c r="R14" s="33"/>
      <c r="S14" s="33"/>
      <c r="T14" s="33"/>
    </row>
    <row r="15" spans="1:20" ht="120" x14ac:dyDescent="0.25">
      <c r="A15" s="34" t="s">
        <v>45</v>
      </c>
      <c r="B15" s="39">
        <v>9490.8035</v>
      </c>
      <c r="C15" s="39">
        <v>8600</v>
      </c>
      <c r="D15" s="39">
        <v>1445</v>
      </c>
      <c r="E15" s="39">
        <v>1500</v>
      </c>
      <c r="F15" s="39">
        <v>430</v>
      </c>
      <c r="G15" s="39">
        <v>322</v>
      </c>
      <c r="H15" s="39">
        <v>722.04</v>
      </c>
      <c r="I15" s="39">
        <v>100</v>
      </c>
      <c r="J15" s="39">
        <v>1930</v>
      </c>
      <c r="K15" s="39">
        <v>1000</v>
      </c>
      <c r="L15" s="39">
        <v>360</v>
      </c>
      <c r="M15" s="39">
        <v>1153.75</v>
      </c>
      <c r="N15" s="39"/>
      <c r="O15" s="39">
        <v>1000</v>
      </c>
      <c r="P15" s="40">
        <v>28053.593499999999</v>
      </c>
      <c r="Q15" s="33"/>
      <c r="R15" s="33"/>
      <c r="S15" s="33"/>
      <c r="T15" s="33"/>
    </row>
    <row r="16" spans="1:20" ht="165" x14ac:dyDescent="0.25">
      <c r="A16" s="34" t="s">
        <v>46</v>
      </c>
      <c r="B16" s="39"/>
      <c r="C16" s="39">
        <v>7.4474400000000003</v>
      </c>
      <c r="D16" s="39"/>
      <c r="E16" s="39"/>
      <c r="F16" s="39"/>
      <c r="G16" s="39"/>
      <c r="H16" s="39">
        <v>3.7250000000000001</v>
      </c>
      <c r="I16" s="39"/>
      <c r="J16" s="39"/>
      <c r="K16" s="39"/>
      <c r="L16" s="39"/>
      <c r="M16" s="39">
        <v>4.008</v>
      </c>
      <c r="N16" s="39"/>
      <c r="O16" s="39"/>
      <c r="P16" s="40">
        <v>15.180440000000001</v>
      </c>
      <c r="Q16" s="33"/>
      <c r="R16" s="33"/>
      <c r="S16" s="33"/>
      <c r="T16" s="33"/>
    </row>
    <row r="17" spans="1:20" ht="105" x14ac:dyDescent="0.25">
      <c r="A17" s="34" t="s">
        <v>47</v>
      </c>
      <c r="B17" s="39"/>
      <c r="C17" s="39"/>
      <c r="D17" s="39"/>
      <c r="E17" s="39"/>
      <c r="F17" s="39"/>
      <c r="G17" s="39"/>
      <c r="H17" s="39"/>
      <c r="I17" s="39"/>
      <c r="J17" s="39"/>
      <c r="K17" s="39">
        <v>150</v>
      </c>
      <c r="L17" s="39"/>
      <c r="M17" s="39"/>
      <c r="N17" s="39"/>
      <c r="O17" s="39"/>
      <c r="P17" s="40">
        <v>150</v>
      </c>
      <c r="Q17" s="33"/>
      <c r="R17" s="33"/>
      <c r="S17" s="33"/>
      <c r="T17" s="33"/>
    </row>
    <row r="18" spans="1:20" ht="150" x14ac:dyDescent="0.25">
      <c r="A18" s="34" t="s">
        <v>48</v>
      </c>
      <c r="B18" s="39">
        <v>9260</v>
      </c>
      <c r="C18" s="39">
        <v>1575.355</v>
      </c>
      <c r="D18" s="39">
        <v>510</v>
      </c>
      <c r="E18" s="39">
        <v>270</v>
      </c>
      <c r="F18" s="39">
        <v>99.5</v>
      </c>
      <c r="G18" s="39">
        <v>466.83499999999998</v>
      </c>
      <c r="H18" s="39">
        <v>32.6</v>
      </c>
      <c r="I18" s="39">
        <v>36</v>
      </c>
      <c r="J18" s="39">
        <v>2012</v>
      </c>
      <c r="K18" s="39">
        <v>305</v>
      </c>
      <c r="L18" s="39">
        <v>14.973000000000001</v>
      </c>
      <c r="M18" s="39">
        <v>237.7</v>
      </c>
      <c r="N18" s="39">
        <v>495.75</v>
      </c>
      <c r="O18" s="39">
        <v>367.80399999999997</v>
      </c>
      <c r="P18" s="40">
        <v>15683.517</v>
      </c>
      <c r="Q18" s="33"/>
      <c r="R18" s="33"/>
      <c r="S18" s="33"/>
      <c r="T18" s="33"/>
    </row>
    <row r="19" spans="1:20" ht="150" x14ac:dyDescent="0.25">
      <c r="A19" s="34" t="s">
        <v>49</v>
      </c>
      <c r="B19" s="39">
        <v>135772.63764</v>
      </c>
      <c r="C19" s="39">
        <v>60600</v>
      </c>
      <c r="D19" s="39">
        <v>8610</v>
      </c>
      <c r="E19" s="39">
        <v>10300</v>
      </c>
      <c r="F19" s="39">
        <v>2167.42</v>
      </c>
      <c r="G19" s="39">
        <v>6355.1</v>
      </c>
      <c r="H19" s="39">
        <v>3685.75</v>
      </c>
      <c r="I19" s="39">
        <v>1602.3</v>
      </c>
      <c r="J19" s="39">
        <v>24749.4</v>
      </c>
      <c r="K19" s="39">
        <v>4166.3999999999996</v>
      </c>
      <c r="L19" s="39">
        <v>5216.0950000000003</v>
      </c>
      <c r="M19" s="39">
        <v>7369.1</v>
      </c>
      <c r="N19" s="39">
        <v>6928</v>
      </c>
      <c r="O19" s="39">
        <v>4345.2139999999999</v>
      </c>
      <c r="P19" s="40">
        <v>281867.41664000001</v>
      </c>
      <c r="Q19" s="33"/>
      <c r="R19" s="33"/>
      <c r="S19" s="33"/>
      <c r="T19" s="33"/>
    </row>
    <row r="20" spans="1:20" ht="90" x14ac:dyDescent="0.25">
      <c r="A20" s="34" t="s">
        <v>50</v>
      </c>
      <c r="B20" s="39">
        <v>17442.74451</v>
      </c>
      <c r="C20" s="39">
        <v>3787</v>
      </c>
      <c r="D20" s="39">
        <v>1337.25</v>
      </c>
      <c r="E20" s="39"/>
      <c r="F20" s="39"/>
      <c r="G20" s="39"/>
      <c r="H20" s="39">
        <v>89.131569999999996</v>
      </c>
      <c r="I20" s="39"/>
      <c r="J20" s="39">
        <v>1514.93667</v>
      </c>
      <c r="K20" s="39">
        <v>435</v>
      </c>
      <c r="L20" s="39"/>
      <c r="M20" s="39"/>
      <c r="N20" s="39">
        <v>1441.875</v>
      </c>
      <c r="O20" s="39">
        <v>2648.6516000000001</v>
      </c>
      <c r="P20" s="40">
        <v>28696.589349999998</v>
      </c>
      <c r="Q20" s="33"/>
      <c r="R20" s="33"/>
      <c r="S20" s="33"/>
      <c r="T20" s="33"/>
    </row>
    <row r="21" spans="1:20" ht="120" x14ac:dyDescent="0.25">
      <c r="A21" s="34" t="s">
        <v>51</v>
      </c>
      <c r="B21" s="39">
        <v>2420.6003500000002</v>
      </c>
      <c r="C21" s="39">
        <v>1234.3620000000001</v>
      </c>
      <c r="D21" s="39">
        <v>272</v>
      </c>
      <c r="E21" s="39">
        <v>158.35</v>
      </c>
      <c r="F21" s="39">
        <v>56</v>
      </c>
      <c r="G21" s="39">
        <v>37.119999999999997</v>
      </c>
      <c r="H21" s="39">
        <v>89</v>
      </c>
      <c r="I21" s="39">
        <v>26.2</v>
      </c>
      <c r="J21" s="39">
        <v>373.7</v>
      </c>
      <c r="K21" s="39">
        <v>65.165999999999997</v>
      </c>
      <c r="L21" s="39">
        <v>130.33500000000001</v>
      </c>
      <c r="M21" s="39">
        <v>130</v>
      </c>
      <c r="N21" s="39">
        <v>125</v>
      </c>
      <c r="O21" s="39">
        <v>109.1229</v>
      </c>
      <c r="P21" s="40">
        <v>5226.9562500000002</v>
      </c>
      <c r="Q21" s="33"/>
      <c r="R21" s="33"/>
      <c r="S21" s="33"/>
      <c r="T21" s="33"/>
    </row>
    <row r="22" spans="1:20" ht="90" x14ac:dyDescent="0.25">
      <c r="A22" s="34" t="s">
        <v>52</v>
      </c>
      <c r="B22" s="39">
        <v>250</v>
      </c>
      <c r="C22" s="39">
        <v>199.44</v>
      </c>
      <c r="D22" s="39">
        <v>350</v>
      </c>
      <c r="E22" s="39">
        <v>260</v>
      </c>
      <c r="F22" s="39">
        <v>75.8</v>
      </c>
      <c r="G22" s="39">
        <v>400</v>
      </c>
      <c r="H22" s="39">
        <v>76</v>
      </c>
      <c r="I22" s="39"/>
      <c r="J22" s="39">
        <v>273.25</v>
      </c>
      <c r="K22" s="39">
        <v>106.25362</v>
      </c>
      <c r="L22" s="39">
        <v>72.040999999999997</v>
      </c>
      <c r="M22" s="39">
        <v>262.72000000000003</v>
      </c>
      <c r="N22" s="39">
        <v>85.227000000000004</v>
      </c>
      <c r="O22" s="39">
        <v>87.780540000000002</v>
      </c>
      <c r="P22" s="40">
        <v>2498.5121600000002</v>
      </c>
      <c r="Q22" s="33"/>
      <c r="R22" s="33"/>
      <c r="S22" s="33"/>
      <c r="T22" s="33"/>
    </row>
    <row r="23" spans="1:20" ht="75" x14ac:dyDescent="0.25">
      <c r="A23" s="34" t="s">
        <v>53</v>
      </c>
      <c r="B23" s="39"/>
      <c r="C23" s="39"/>
      <c r="D23" s="39">
        <v>88.7</v>
      </c>
      <c r="E23" s="39">
        <v>43.2</v>
      </c>
      <c r="F23" s="39">
        <v>17.399999999999999</v>
      </c>
      <c r="G23" s="39">
        <v>86.2</v>
      </c>
      <c r="H23" s="39">
        <v>37.700000000000003</v>
      </c>
      <c r="I23" s="39"/>
      <c r="J23" s="39">
        <v>149.9</v>
      </c>
      <c r="K23" s="39">
        <v>21.1</v>
      </c>
      <c r="L23" s="39">
        <v>37.700000000000003</v>
      </c>
      <c r="M23" s="39">
        <v>49.5</v>
      </c>
      <c r="N23" s="39">
        <v>33.4</v>
      </c>
      <c r="O23" s="39">
        <v>14.2</v>
      </c>
      <c r="P23" s="40">
        <v>579</v>
      </c>
      <c r="Q23" s="33"/>
      <c r="R23" s="33"/>
      <c r="S23" s="33"/>
      <c r="T23" s="33"/>
    </row>
    <row r="24" spans="1:20" ht="105" x14ac:dyDescent="0.25">
      <c r="A24" s="34" t="s">
        <v>54</v>
      </c>
      <c r="B24" s="39"/>
      <c r="C24" s="39">
        <v>1120.8972699999999</v>
      </c>
      <c r="D24" s="39">
        <v>713.2</v>
      </c>
      <c r="E24" s="39"/>
      <c r="F24" s="39"/>
      <c r="G24" s="39">
        <v>285.70832999999999</v>
      </c>
      <c r="H24" s="39"/>
      <c r="I24" s="39"/>
      <c r="J24" s="39">
        <v>307.416</v>
      </c>
      <c r="K24" s="39">
        <v>450</v>
      </c>
      <c r="L24" s="39"/>
      <c r="M24" s="39"/>
      <c r="N24" s="39"/>
      <c r="O24" s="39"/>
      <c r="P24" s="40">
        <v>2877.2215999999999</v>
      </c>
      <c r="Q24" s="33"/>
      <c r="R24" s="33"/>
      <c r="S24" s="33"/>
      <c r="T24" s="33"/>
    </row>
    <row r="25" spans="1:20" ht="120" x14ac:dyDescent="0.25">
      <c r="A25" s="34" t="s">
        <v>55</v>
      </c>
      <c r="B25" s="39"/>
      <c r="C25" s="39">
        <v>609.79999999999995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>
        <v>609.79999999999995</v>
      </c>
      <c r="Q25" s="33"/>
      <c r="R25" s="33"/>
      <c r="S25" s="33"/>
      <c r="T25" s="33"/>
    </row>
    <row r="26" spans="1:20" ht="60" x14ac:dyDescent="0.25">
      <c r="A26" s="34" t="s">
        <v>56</v>
      </c>
      <c r="B26" s="39"/>
      <c r="C26" s="39"/>
      <c r="D26" s="39"/>
      <c r="E26" s="39"/>
      <c r="F26" s="39"/>
      <c r="G26" s="39"/>
      <c r="H26" s="39"/>
      <c r="I26" s="39"/>
      <c r="J26" s="39">
        <v>37209</v>
      </c>
      <c r="K26" s="39"/>
      <c r="L26" s="39"/>
      <c r="M26" s="39"/>
      <c r="N26" s="39"/>
      <c r="O26" s="39"/>
      <c r="P26" s="40">
        <v>37209</v>
      </c>
      <c r="Q26" s="33"/>
      <c r="R26" s="33"/>
      <c r="S26" s="33"/>
      <c r="T26" s="33"/>
    </row>
    <row r="27" spans="1:20" ht="60" x14ac:dyDescent="0.25">
      <c r="A27" s="34" t="s">
        <v>57</v>
      </c>
      <c r="B27" s="39">
        <v>982.49654999999996</v>
      </c>
      <c r="C27" s="39">
        <v>16.16845</v>
      </c>
      <c r="D27" s="39">
        <v>91.403999999999996</v>
      </c>
      <c r="E27" s="39">
        <v>114.255</v>
      </c>
      <c r="F27" s="39">
        <v>92.775059999999996</v>
      </c>
      <c r="G27" s="39"/>
      <c r="H27" s="39"/>
      <c r="I27" s="39">
        <v>45.701999999999998</v>
      </c>
      <c r="J27" s="39"/>
      <c r="K27" s="39">
        <v>91.403999999999996</v>
      </c>
      <c r="L27" s="39"/>
      <c r="M27" s="39">
        <v>91.403999999999996</v>
      </c>
      <c r="N27" s="39">
        <v>68.552999999999997</v>
      </c>
      <c r="O27" s="39">
        <v>2.4660000000000002</v>
      </c>
      <c r="P27" s="40">
        <v>1596.62806</v>
      </c>
      <c r="Q27" s="33"/>
      <c r="R27" s="33"/>
      <c r="S27" s="33"/>
      <c r="T27" s="33"/>
    </row>
    <row r="28" spans="1:20" x14ac:dyDescent="0.25">
      <c r="A28" s="31" t="s">
        <v>58</v>
      </c>
      <c r="B28" s="40">
        <v>383420.61113999999</v>
      </c>
      <c r="C28" s="40">
        <v>216247.22010000001</v>
      </c>
      <c r="D28" s="40">
        <v>98128.354000000007</v>
      </c>
      <c r="E28" s="40">
        <v>38445.705000000002</v>
      </c>
      <c r="F28" s="40">
        <v>17546.161059999999</v>
      </c>
      <c r="G28" s="40">
        <v>59067.945650000001</v>
      </c>
      <c r="H28" s="40">
        <v>31977.161899999999</v>
      </c>
      <c r="I28" s="40">
        <v>14177.201999999999</v>
      </c>
      <c r="J28" s="40">
        <v>113007.51933</v>
      </c>
      <c r="K28" s="40">
        <v>26971.139490000001</v>
      </c>
      <c r="L28" s="40">
        <v>30390.845000000001</v>
      </c>
      <c r="M28" s="40">
        <v>32189.511979999999</v>
      </c>
      <c r="N28" s="40">
        <v>50014.545899999997</v>
      </c>
      <c r="O28" s="40">
        <v>60637.858809999998</v>
      </c>
      <c r="P28" s="40">
        <v>1172221.7813599999</v>
      </c>
      <c r="Q28" s="32"/>
      <c r="R28" s="32"/>
      <c r="S28" s="32"/>
      <c r="T28" s="32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Бюджетополучатели</vt:lpstr>
      <vt:lpstr>Муниципальные районы</vt:lpstr>
      <vt:lpstr>Date</vt:lpstr>
      <vt:lpstr>EndData</vt:lpstr>
      <vt:lpstr>EndData1</vt:lpstr>
      <vt:lpstr>EndData2</vt:lpstr>
      <vt:lpstr>EndDate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2022-03-01T02:09:26Z</dcterms:modified>
</cp:coreProperties>
</file>