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990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Учреждения!$59:$60</definedName>
    <definedName name="_xlnm.Print_Area" localSheetId="1">'Муниципальные районы'!$A$1:$P$40</definedName>
    <definedName name="_xlnm.Print_Area" localSheetId="0">Учреждения!$A$1:$E$97</definedName>
  </definedNames>
  <calcPr calcId="162913"/>
</workbook>
</file>

<file path=xl/calcChain.xml><?xml version="1.0" encoding="utf-8"?>
<calcChain xmlns="http://schemas.openxmlformats.org/spreadsheetml/2006/main">
  <c r="E9" i="1" l="1"/>
  <c r="B38" i="2" l="1"/>
  <c r="E57" i="1" s="1"/>
  <c r="E8" i="1" s="1"/>
  <c r="A2" i="2" l="1"/>
  <c r="B2" i="2" s="1"/>
  <c r="C2" i="2" s="1"/>
  <c r="A39" i="2" s="1"/>
  <c r="H1" i="1" l="1"/>
  <c r="A5" i="1" s="1"/>
  <c r="H2" i="1"/>
  <c r="G1" i="1"/>
  <c r="G2" i="1"/>
  <c r="A2" i="1" l="1"/>
</calcChain>
</file>

<file path=xl/sharedStrings.xml><?xml version="1.0" encoding="utf-8"?>
<sst xmlns="http://schemas.openxmlformats.org/spreadsheetml/2006/main" count="149" uniqueCount="148">
  <si>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</si>
  <si>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</si>
  <si>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</si>
  <si>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</si>
  <si>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</si>
  <si>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</si>
  <si>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</si>
  <si>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</si>
  <si>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</si>
  <si>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</si>
  <si>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</si>
  <si>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</si>
  <si>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</si>
  <si>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</si>
  <si>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</si>
  <si>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</si>
  <si>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</si>
  <si>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</si>
  <si>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</si>
  <si>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</si>
  <si>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</si>
  <si>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</si>
  <si>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</si>
  <si>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</si>
  <si>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</si>
  <si>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</si>
  <si>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</si>
  <si>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</si>
  <si>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</si>
  <si>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</si>
  <si>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</si>
  <si>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</si>
  <si>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</si>
  <si>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</si>
  <si>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</si>
  <si>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</si>
  <si>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</si>
  <si>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</si>
  <si>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</si>
  <si>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</si>
  <si>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</si>
  <si>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</si>
  <si>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</si>
  <si>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</si>
  <si>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</si>
  <si>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</si>
  <si>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</si>
  <si>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</si>
  <si>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</si>
  <si>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</si>
  <si>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</si>
  <si>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</si>
  <si>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Осуществление первичного воинского учета на территориях, где отсутствуют военные комиссариаты</t>
  </si>
  <si>
    <t>Обеспечение образовательных организаций материально-технической базой для внедрения цифровой образовательной среды</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</si>
  <si>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</si>
  <si>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Строительство и реконструкция (модернизация) объектов питьевого водоснабжения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</si>
  <si>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</si>
  <si>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Финансовое обеспечение дорожной деятельности в рамках реализации национального проекта "Безопасные и качественные автомобильные дороги"</t>
  </si>
  <si>
    <t>Проведение Всероссийской переписи населения 2020 года</t>
  </si>
  <si>
    <t>Реализация программ формирования современной городской среды</t>
  </si>
  <si>
    <t>Осуществление переданных полномочий Российской Федерации на государственную регистрацию актов гражданского состояния</t>
  </si>
  <si>
    <t>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</si>
  <si>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</si>
  <si>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Всего:</t>
  </si>
  <si>
    <t>31.12.2021</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</si>
  <si>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</si>
  <si>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</si>
  <si>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</si>
  <si>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</si>
  <si>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</si>
  <si>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</si>
  <si>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</si>
  <si>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</si>
  <si>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</si>
  <si>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</si>
  <si>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</si>
  <si>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</si>
  <si>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</si>
  <si>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</si>
  <si>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специальных программ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</si>
  <si>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</si>
  <si>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</si>
  <si>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</si>
  <si>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</si>
  <si>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</si>
  <si>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</si>
  <si>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</si>
  <si>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</si>
  <si>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</si>
  <si>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</si>
  <si>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и торговли Камчатского края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</si>
  <si>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</si>
  <si>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</si>
  <si>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</si>
  <si>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</si>
  <si>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</si>
  <si>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инвестиций, промышленности и предпринимательства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</si>
  <si>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</si>
  <si>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молодежи и информационной политики Камчатского края</t>
  </si>
  <si>
    <t>ИТОГО</t>
  </si>
  <si>
    <t>27.12.2021</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</si>
  <si>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</si>
  <si>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борьбе с новой коронавирусной инфекцией (COVID-19)</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</si>
  <si>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</si>
  <si>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</si>
  <si>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</si>
  <si>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</si>
  <si>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</si>
  <si>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</si>
  <si>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</si>
  <si>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</si>
  <si>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</si>
  <si>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строительство и реконструкцию (модернизацию) объектов питьевого водоснабжения</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</si>
  <si>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</si>
  <si>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</si>
  <si>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</si>
  <si>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</si>
  <si>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</si>
  <si>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</si>
  <si>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</si>
  <si>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</si>
  <si>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</si>
  <si>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</si>
  <si>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</si>
  <si>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</si>
  <si>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</si>
  <si>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</si>
  <si>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</si>
  <si>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</si>
  <si>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</si>
  <si>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</si>
  <si>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</si>
  <si>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</si>
  <si>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</si>
  <si>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</si>
  <si>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</si>
  <si>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</si>
  <si>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</si>
  <si>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</si>
  <si>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</si>
  <si>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</si>
  <si>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</si>
  <si>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</si>
  <si>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</si>
  <si>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</si>
  <si>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</si>
  <si>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</si>
  <si>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безвозмездные поступления в бюджеты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</si>
</sst>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family val="2"/>
      <charset val="204"/>
    </font>
    <font>
      <sz val="10"/>
      <color rgb="FF000000"/>
      <name val="Times New Roman"/>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rgb="FF000000"/>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6" fillId="0" borderId="0"/>
    <xf numFmtId="0" fontId="16" fillId="0" borderId="0" applyNumberFormat="0" applyBorder="0" applyAlignment="0"/>
  </cellStyleXfs>
  <cellXfs count="6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164" fontId="17" fillId="0" borderId="4" xfId="1" applyNumberFormat="1" applyFont="1" applyFill="1" applyBorder="1" applyAlignment="1" applyProtection="1">
      <alignment horizontal="right" vertical="center"/>
    </xf>
    <xf numFmtId="49" fontId="17" fillId="0" borderId="7" xfId="1" applyNumberFormat="1" applyFont="1" applyFill="1" applyBorder="1" applyAlignment="1" applyProtection="1">
      <alignment horizontal="left" vertical="center" wrapText="1"/>
    </xf>
    <xf numFmtId="49" fontId="17" fillId="0" borderId="8" xfId="1" applyNumberFormat="1" applyFont="1" applyFill="1" applyBorder="1" applyAlignment="1" applyProtection="1">
      <alignment horizontal="left" vertical="center" wrapText="1"/>
    </xf>
    <xf numFmtId="49" fontId="17" fillId="0" borderId="9" xfId="1" applyNumberFormat="1" applyFont="1" applyFill="1" applyBorder="1" applyAlignment="1" applyProtection="1">
      <alignment horizontal="left" vertical="center"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tabSelected="1" view="pageBreakPreview" zoomScaleNormal="100" zoomScaleSheetLayoutView="100" workbookViewId="0">
      <selection activeCell="A59" sqref="A59:A60"/>
    </sheetView>
  </sheetViews>
  <sheetFormatPr defaultColWidth="8.7109375" defaultRowHeight="15" x14ac:dyDescent="0.25"/>
  <cols>
    <col min="1" max="1" width="69.28515625" style="31" customWidth="1"/>
    <col min="2" max="2" width="13.85546875" style="31" customWidth="1"/>
    <col min="3" max="4" width="14.42578125" style="31" customWidth="1"/>
    <col min="5" max="5" width="12.42578125" style="31" customWidth="1"/>
    <col min="6" max="6" width="12.5703125" style="31" customWidth="1"/>
    <col min="7" max="7" width="16" style="31" bestFit="1" customWidth="1"/>
    <col min="8" max="8" width="8.7109375" style="31"/>
    <col min="9" max="9" width="10.140625" style="31" bestFit="1" customWidth="1"/>
    <col min="10" max="16384" width="8.7109375" style="31"/>
  </cols>
  <sheetData>
    <row r="1" spans="1:9" ht="15.75" x14ac:dyDescent="0.25">
      <c r="A1" s="50" t="s">
        <v>0</v>
      </c>
      <c r="B1" s="50"/>
      <c r="C1" s="50"/>
      <c r="D1" s="50"/>
      <c r="E1" s="50"/>
      <c r="F1" s="37" t="s">
        <v>100</v>
      </c>
      <c r="G1" s="38" t="str">
        <f>TEXT(F1,"[$-FC19]ДД ММММ")</f>
        <v>27 декабря</v>
      </c>
      <c r="H1" s="38" t="str">
        <f>TEXT(F1,"[$-FC19]ДД.ММ.ГГГ \г")</f>
        <v>27.12.2021 г</v>
      </c>
    </row>
    <row r="2" spans="1:9" ht="15.75" x14ac:dyDescent="0.25">
      <c r="A2" s="50" t="str">
        <f>CONCATENATE("с ",G1," по ",G2,"ода")</f>
        <v>с 27 декабря по 31 декабря 2021 года</v>
      </c>
      <c r="B2" s="50"/>
      <c r="C2" s="50"/>
      <c r="D2" s="50"/>
      <c r="E2" s="50"/>
      <c r="F2" s="37" t="s">
        <v>64</v>
      </c>
      <c r="G2" s="38" t="str">
        <f>TEXT(F2,"[$-FC19]ДД ММММ ГГГ \г")</f>
        <v>31 декабря 2021 г</v>
      </c>
      <c r="H2" s="38" t="str">
        <f>TEXT(F2,"[$-FC19]ДД.ММ.ГГГ \г")</f>
        <v>31.12.2021 г</v>
      </c>
      <c r="I2" s="39"/>
    </row>
    <row r="3" spans="1:9" x14ac:dyDescent="0.25">
      <c r="A3" s="1"/>
      <c r="B3" s="2"/>
      <c r="C3" s="2"/>
      <c r="D3" s="2"/>
      <c r="E3" s="3"/>
    </row>
    <row r="4" spans="1:9" x14ac:dyDescent="0.25">
      <c r="A4" s="4"/>
      <c r="B4" s="5"/>
      <c r="C4" s="5"/>
      <c r="D4" s="6"/>
      <c r="E4" s="7" t="s">
        <v>1</v>
      </c>
    </row>
    <row r="5" spans="1:9" x14ac:dyDescent="0.25">
      <c r="A5" s="51" t="str">
        <f>CONCATENATE("Остатки средств на ",H1,".")</f>
        <v>Остатки средств на 27.12.2021 г.</v>
      </c>
      <c r="B5" s="52"/>
      <c r="C5" s="52"/>
      <c r="D5" s="53"/>
      <c r="E5" s="8">
        <v>1353957.9</v>
      </c>
      <c r="F5" s="39"/>
    </row>
    <row r="6" spans="1:9" x14ac:dyDescent="0.25">
      <c r="A6" s="10"/>
      <c r="B6" s="11"/>
      <c r="C6" s="11"/>
      <c r="D6" s="11"/>
      <c r="E6" s="12"/>
    </row>
    <row r="7" spans="1:9" x14ac:dyDescent="0.25">
      <c r="A7" s="60" t="s">
        <v>2</v>
      </c>
      <c r="B7" s="61"/>
      <c r="C7" s="61"/>
      <c r="D7" s="61"/>
      <c r="E7" s="13"/>
    </row>
    <row r="8" spans="1:9" x14ac:dyDescent="0.25">
      <c r="A8" s="55" t="s">
        <v>3</v>
      </c>
      <c r="B8" s="61"/>
      <c r="C8" s="61"/>
      <c r="D8" s="61"/>
      <c r="E8" s="9">
        <f>E57-E9</f>
        <v>1331430.8491700008</v>
      </c>
    </row>
    <row r="9" spans="1:9" x14ac:dyDescent="0.25">
      <c r="A9" s="62" t="s">
        <v>4</v>
      </c>
      <c r="B9" s="61"/>
      <c r="C9" s="61"/>
      <c r="D9" s="61"/>
      <c r="E9" s="14">
        <f>SUM(E10:E56)</f>
        <v>2265410.6704299995</v>
      </c>
    </row>
    <row r="10" spans="1:9" ht="21" customHeight="1" x14ac:dyDescent="0.25">
      <c r="A10" s="47" t="s">
        <v>101</v>
      </c>
      <c r="B10" s="48"/>
      <c r="C10" s="48"/>
      <c r="D10" s="49"/>
      <c r="E10" s="46">
        <v>1629200</v>
      </c>
    </row>
    <row r="11" spans="1:9" ht="27" customHeight="1" x14ac:dyDescent="0.25">
      <c r="A11" s="47" t="s">
        <v>102</v>
      </c>
      <c r="B11" s="48"/>
      <c r="C11" s="48"/>
      <c r="D11" s="49"/>
      <c r="E11" s="46">
        <v>43433.4</v>
      </c>
    </row>
    <row r="12" spans="1:9" ht="26.25" customHeight="1" x14ac:dyDescent="0.25">
      <c r="A12" s="47" t="s">
        <v>103</v>
      </c>
      <c r="B12" s="48"/>
      <c r="C12" s="48"/>
      <c r="D12" s="49"/>
      <c r="E12" s="46">
        <v>3151.6230500000001</v>
      </c>
    </row>
    <row r="13" spans="1:9" ht="27.75" customHeight="1" x14ac:dyDescent="0.25">
      <c r="A13" s="47" t="s">
        <v>104</v>
      </c>
      <c r="B13" s="48"/>
      <c r="C13" s="48"/>
      <c r="D13" s="49"/>
      <c r="E13" s="46">
        <v>7328.3256499999998</v>
      </c>
    </row>
    <row r="14" spans="1:9" ht="30.75" customHeight="1" x14ac:dyDescent="0.25">
      <c r="A14" s="47" t="s">
        <v>105</v>
      </c>
      <c r="B14" s="48"/>
      <c r="C14" s="48"/>
      <c r="D14" s="49"/>
      <c r="E14" s="46">
        <v>5241.0719499999996</v>
      </c>
    </row>
    <row r="15" spans="1:9" ht="45.75" customHeight="1" x14ac:dyDescent="0.25">
      <c r="A15" s="47" t="s">
        <v>106</v>
      </c>
      <c r="B15" s="48"/>
      <c r="C15" s="48"/>
      <c r="D15" s="49"/>
      <c r="E15" s="46">
        <v>182.13835</v>
      </c>
    </row>
    <row r="16" spans="1:9" ht="28.5" customHeight="1" x14ac:dyDescent="0.25">
      <c r="A16" s="47" t="s">
        <v>107</v>
      </c>
      <c r="B16" s="48"/>
      <c r="C16" s="48"/>
      <c r="D16" s="49"/>
      <c r="E16" s="46">
        <v>30541.476650000001</v>
      </c>
    </row>
    <row r="17" spans="1:5" ht="26.25" customHeight="1" x14ac:dyDescent="0.25">
      <c r="A17" s="47" t="s">
        <v>108</v>
      </c>
      <c r="B17" s="48"/>
      <c r="C17" s="48"/>
      <c r="D17" s="49"/>
      <c r="E17" s="46">
        <v>79.803560000000004</v>
      </c>
    </row>
    <row r="18" spans="1:5" x14ac:dyDescent="0.25">
      <c r="A18" s="47" t="s">
        <v>109</v>
      </c>
      <c r="B18" s="48"/>
      <c r="C18" s="48"/>
      <c r="D18" s="49"/>
      <c r="E18" s="46">
        <v>802.82473000000005</v>
      </c>
    </row>
    <row r="19" spans="1:5" ht="29.25" customHeight="1" x14ac:dyDescent="0.25">
      <c r="A19" s="47" t="s">
        <v>110</v>
      </c>
      <c r="B19" s="48"/>
      <c r="C19" s="48"/>
      <c r="D19" s="49"/>
      <c r="E19" s="46">
        <v>2.0000000000000002E-5</v>
      </c>
    </row>
    <row r="20" spans="1:5" ht="28.5" customHeight="1" x14ac:dyDescent="0.25">
      <c r="A20" s="47" t="s">
        <v>111</v>
      </c>
      <c r="B20" s="48"/>
      <c r="C20" s="48"/>
      <c r="D20" s="49"/>
      <c r="E20" s="46">
        <v>-0.78398000000000001</v>
      </c>
    </row>
    <row r="21" spans="1:5" ht="27" customHeight="1" x14ac:dyDescent="0.25">
      <c r="A21" s="47" t="s">
        <v>112</v>
      </c>
      <c r="B21" s="48"/>
      <c r="C21" s="48"/>
      <c r="D21" s="49"/>
      <c r="E21" s="46">
        <v>2742.96783</v>
      </c>
    </row>
    <row r="22" spans="1:5" ht="26.25" customHeight="1" x14ac:dyDescent="0.25">
      <c r="A22" s="47" t="s">
        <v>113</v>
      </c>
      <c r="B22" s="48"/>
      <c r="C22" s="48"/>
      <c r="D22" s="49"/>
      <c r="E22" s="46">
        <v>5274.7398599999997</v>
      </c>
    </row>
    <row r="23" spans="1:5" ht="29.25" customHeight="1" x14ac:dyDescent="0.25">
      <c r="A23" s="47" t="s">
        <v>114</v>
      </c>
      <c r="B23" s="48"/>
      <c r="C23" s="48"/>
      <c r="D23" s="49"/>
      <c r="E23" s="46">
        <v>22503.299770000001</v>
      </c>
    </row>
    <row r="24" spans="1:5" ht="40.5" customHeight="1" x14ac:dyDescent="0.25">
      <c r="A24" s="47" t="s">
        <v>115</v>
      </c>
      <c r="B24" s="48"/>
      <c r="C24" s="48"/>
      <c r="D24" s="49"/>
      <c r="E24" s="46">
        <v>1.0000000000000001E-5</v>
      </c>
    </row>
    <row r="25" spans="1:5" ht="29.25" customHeight="1" x14ac:dyDescent="0.25">
      <c r="A25" s="47" t="s">
        <v>116</v>
      </c>
      <c r="B25" s="48"/>
      <c r="C25" s="48"/>
      <c r="D25" s="49"/>
      <c r="E25" s="46">
        <v>772.52180999999996</v>
      </c>
    </row>
    <row r="26" spans="1:5" ht="26.25" customHeight="1" x14ac:dyDescent="0.25">
      <c r="A26" s="47" t="s">
        <v>117</v>
      </c>
      <c r="B26" s="48"/>
      <c r="C26" s="48"/>
      <c r="D26" s="49"/>
      <c r="E26" s="46">
        <v>1.0000000000000001E-5</v>
      </c>
    </row>
    <row r="27" spans="1:5" ht="24.75" customHeight="1" x14ac:dyDescent="0.25">
      <c r="A27" s="47" t="s">
        <v>118</v>
      </c>
      <c r="B27" s="48"/>
      <c r="C27" s="48"/>
      <c r="D27" s="49"/>
      <c r="E27" s="46">
        <v>156.60892999999999</v>
      </c>
    </row>
    <row r="28" spans="1:5" x14ac:dyDescent="0.25">
      <c r="A28" s="47" t="s">
        <v>119</v>
      </c>
      <c r="B28" s="48"/>
      <c r="C28" s="48"/>
      <c r="D28" s="49"/>
      <c r="E28" s="46">
        <v>13659.61147</v>
      </c>
    </row>
    <row r="29" spans="1:5" ht="27" customHeight="1" x14ac:dyDescent="0.25">
      <c r="A29" s="47" t="s">
        <v>120</v>
      </c>
      <c r="B29" s="48"/>
      <c r="C29" s="48"/>
      <c r="D29" s="49"/>
      <c r="E29" s="46">
        <v>32685.915219999999</v>
      </c>
    </row>
    <row r="30" spans="1:5" ht="24.75" customHeight="1" x14ac:dyDescent="0.25">
      <c r="A30" s="47" t="s">
        <v>121</v>
      </c>
      <c r="B30" s="48"/>
      <c r="C30" s="48"/>
      <c r="D30" s="49"/>
      <c r="E30" s="46">
        <v>2349.66201</v>
      </c>
    </row>
    <row r="31" spans="1:5" ht="28.5" customHeight="1" x14ac:dyDescent="0.25">
      <c r="A31" s="47" t="s">
        <v>122</v>
      </c>
      <c r="B31" s="48"/>
      <c r="C31" s="48"/>
      <c r="D31" s="49"/>
      <c r="E31" s="46">
        <v>1153.07825</v>
      </c>
    </row>
    <row r="32" spans="1:5" ht="27" customHeight="1" x14ac:dyDescent="0.25">
      <c r="A32" s="47" t="s">
        <v>123</v>
      </c>
      <c r="B32" s="48"/>
      <c r="C32" s="48"/>
      <c r="D32" s="49"/>
      <c r="E32" s="46">
        <v>1101.7684999999999</v>
      </c>
    </row>
    <row r="33" spans="1:5" ht="30" customHeight="1" x14ac:dyDescent="0.25">
      <c r="A33" s="47" t="s">
        <v>124</v>
      </c>
      <c r="B33" s="48"/>
      <c r="C33" s="48"/>
      <c r="D33" s="49"/>
      <c r="E33" s="46">
        <v>3164.5379699999999</v>
      </c>
    </row>
    <row r="34" spans="1:5" ht="27.75" customHeight="1" x14ac:dyDescent="0.25">
      <c r="A34" s="47" t="s">
        <v>125</v>
      </c>
      <c r="B34" s="48"/>
      <c r="C34" s="48"/>
      <c r="D34" s="49"/>
      <c r="E34" s="46">
        <v>203190.39476</v>
      </c>
    </row>
    <row r="35" spans="1:5" x14ac:dyDescent="0.25">
      <c r="A35" s="47" t="s">
        <v>126</v>
      </c>
      <c r="B35" s="48"/>
      <c r="C35" s="48"/>
      <c r="D35" s="49"/>
      <c r="E35" s="46">
        <v>-20.095659999999999</v>
      </c>
    </row>
    <row r="36" spans="1:5" ht="29.25" customHeight="1" x14ac:dyDescent="0.25">
      <c r="A36" s="47" t="s">
        <v>127</v>
      </c>
      <c r="B36" s="48"/>
      <c r="C36" s="48"/>
      <c r="D36" s="49"/>
      <c r="E36" s="46">
        <v>5644.9989500000001</v>
      </c>
    </row>
    <row r="37" spans="1:5" ht="28.5" customHeight="1" x14ac:dyDescent="0.25">
      <c r="A37" s="47" t="s">
        <v>128</v>
      </c>
      <c r="B37" s="48"/>
      <c r="C37" s="48"/>
      <c r="D37" s="49"/>
      <c r="E37" s="46">
        <v>1.0000000000000001E-5</v>
      </c>
    </row>
    <row r="38" spans="1:5" ht="29.25" customHeight="1" x14ac:dyDescent="0.25">
      <c r="A38" s="47" t="s">
        <v>129</v>
      </c>
      <c r="B38" s="48"/>
      <c r="C38" s="48"/>
      <c r="D38" s="49"/>
      <c r="E38" s="46">
        <v>45.744</v>
      </c>
    </row>
    <row r="39" spans="1:5" x14ac:dyDescent="0.25">
      <c r="A39" s="47" t="s">
        <v>130</v>
      </c>
      <c r="B39" s="48"/>
      <c r="C39" s="48"/>
      <c r="D39" s="49"/>
      <c r="E39" s="46">
        <v>1576.09791</v>
      </c>
    </row>
    <row r="40" spans="1:5" x14ac:dyDescent="0.25">
      <c r="A40" s="47" t="s">
        <v>131</v>
      </c>
      <c r="B40" s="48"/>
      <c r="C40" s="48"/>
      <c r="D40" s="49"/>
      <c r="E40" s="46">
        <v>64608.074809999998</v>
      </c>
    </row>
    <row r="41" spans="1:5" ht="26.25" customHeight="1" x14ac:dyDescent="0.25">
      <c r="A41" s="47" t="s">
        <v>132</v>
      </c>
      <c r="B41" s="48"/>
      <c r="C41" s="48"/>
      <c r="D41" s="49"/>
      <c r="E41" s="46">
        <v>1.018E-2</v>
      </c>
    </row>
    <row r="42" spans="1:5" ht="27.75" customHeight="1" x14ac:dyDescent="0.25">
      <c r="A42" s="47" t="s">
        <v>133</v>
      </c>
      <c r="B42" s="48"/>
      <c r="C42" s="48"/>
      <c r="D42" s="49"/>
      <c r="E42" s="46">
        <v>15.18501</v>
      </c>
    </row>
    <row r="43" spans="1:5" ht="15" customHeight="1" x14ac:dyDescent="0.25">
      <c r="A43" s="47" t="s">
        <v>134</v>
      </c>
      <c r="B43" s="48"/>
      <c r="C43" s="48"/>
      <c r="D43" s="49"/>
      <c r="E43" s="46">
        <v>0.48083999999999999</v>
      </c>
    </row>
    <row r="44" spans="1:5" ht="27.75" customHeight="1" x14ac:dyDescent="0.25">
      <c r="A44" s="47" t="s">
        <v>135</v>
      </c>
      <c r="B44" s="48"/>
      <c r="C44" s="48"/>
      <c r="D44" s="49"/>
      <c r="E44" s="46">
        <v>262.38346000000001</v>
      </c>
    </row>
    <row r="45" spans="1:5" ht="39.75" customHeight="1" x14ac:dyDescent="0.25">
      <c r="A45" s="47" t="s">
        <v>136</v>
      </c>
      <c r="B45" s="48"/>
      <c r="C45" s="48"/>
      <c r="D45" s="49"/>
      <c r="E45" s="46">
        <v>25.294</v>
      </c>
    </row>
    <row r="46" spans="1:5" ht="27" customHeight="1" x14ac:dyDescent="0.25">
      <c r="A46" s="47" t="s">
        <v>137</v>
      </c>
      <c r="B46" s="48"/>
      <c r="C46" s="48"/>
      <c r="D46" s="49"/>
      <c r="E46" s="46">
        <v>2639.5118299999999</v>
      </c>
    </row>
    <row r="47" spans="1:5" ht="40.5" customHeight="1" x14ac:dyDescent="0.25">
      <c r="A47" s="47" t="s">
        <v>138</v>
      </c>
      <c r="B47" s="48"/>
      <c r="C47" s="48"/>
      <c r="D47" s="49"/>
      <c r="E47" s="46">
        <v>1724.95027</v>
      </c>
    </row>
    <row r="48" spans="1:5" ht="41.25" customHeight="1" x14ac:dyDescent="0.25">
      <c r="A48" s="47" t="s">
        <v>139</v>
      </c>
      <c r="B48" s="48"/>
      <c r="C48" s="48"/>
      <c r="D48" s="49"/>
      <c r="E48" s="46">
        <v>5354.61258</v>
      </c>
    </row>
    <row r="49" spans="1:6" ht="27" customHeight="1" x14ac:dyDescent="0.25">
      <c r="A49" s="47" t="s">
        <v>140</v>
      </c>
      <c r="B49" s="48"/>
      <c r="C49" s="48"/>
      <c r="D49" s="49"/>
      <c r="E49" s="46">
        <v>1025.6016</v>
      </c>
    </row>
    <row r="50" spans="1:6" ht="16.5" customHeight="1" x14ac:dyDescent="0.25">
      <c r="A50" s="47" t="s">
        <v>141</v>
      </c>
      <c r="B50" s="48"/>
      <c r="C50" s="48"/>
      <c r="D50" s="49"/>
      <c r="E50" s="46">
        <v>3420.1649200000002</v>
      </c>
    </row>
    <row r="51" spans="1:6" ht="26.25" customHeight="1" x14ac:dyDescent="0.25">
      <c r="A51" s="47" t="s">
        <v>142</v>
      </c>
      <c r="B51" s="48"/>
      <c r="C51" s="48"/>
      <c r="D51" s="49"/>
      <c r="E51" s="46">
        <v>2479.6876200000002</v>
      </c>
    </row>
    <row r="52" spans="1:6" ht="41.25" customHeight="1" x14ac:dyDescent="0.25">
      <c r="A52" s="47" t="s">
        <v>143</v>
      </c>
      <c r="B52" s="48"/>
      <c r="C52" s="48"/>
      <c r="D52" s="49"/>
      <c r="E52" s="46">
        <v>13471.2</v>
      </c>
    </row>
    <row r="53" spans="1:6" ht="31.5" customHeight="1" x14ac:dyDescent="0.25">
      <c r="A53" s="47" t="s">
        <v>144</v>
      </c>
      <c r="B53" s="48"/>
      <c r="C53" s="48"/>
      <c r="D53" s="49"/>
      <c r="E53" s="46">
        <v>21.860600000000002</v>
      </c>
    </row>
    <row r="54" spans="1:6" ht="26.25" customHeight="1" x14ac:dyDescent="0.25">
      <c r="A54" s="47" t="s">
        <v>145</v>
      </c>
      <c r="B54" s="48"/>
      <c r="C54" s="48"/>
      <c r="D54" s="49"/>
      <c r="E54" s="46">
        <v>110000</v>
      </c>
    </row>
    <row r="55" spans="1:6" ht="26.25" customHeight="1" x14ac:dyDescent="0.25">
      <c r="A55" s="47" t="s">
        <v>146</v>
      </c>
      <c r="B55" s="48"/>
      <c r="C55" s="48"/>
      <c r="D55" s="49"/>
      <c r="E55" s="46">
        <v>44134.921119999999</v>
      </c>
    </row>
    <row r="56" spans="1:6" ht="15.75" customHeight="1" x14ac:dyDescent="0.25">
      <c r="A56" s="47" t="s">
        <v>147</v>
      </c>
      <c r="B56" s="48"/>
      <c r="C56" s="48"/>
      <c r="D56" s="49"/>
      <c r="E56" s="46">
        <v>265</v>
      </c>
    </row>
    <row r="57" spans="1:6" x14ac:dyDescent="0.25">
      <c r="A57" s="54" t="s">
        <v>5</v>
      </c>
      <c r="B57" s="55"/>
      <c r="C57" s="55"/>
      <c r="D57" s="55"/>
      <c r="E57" s="13">
        <f>'Муниципальные районы'!B39-Учреждения!E5+'Муниципальные районы'!B38</f>
        <v>3596841.5196000002</v>
      </c>
    </row>
    <row r="58" spans="1:6" x14ac:dyDescent="0.25">
      <c r="A58" s="15"/>
      <c r="B58" s="16"/>
      <c r="C58" s="16"/>
      <c r="D58" s="6"/>
      <c r="E58" s="17"/>
    </row>
    <row r="59" spans="1:6" x14ac:dyDescent="0.25">
      <c r="A59" s="56" t="s">
        <v>14</v>
      </c>
      <c r="B59" s="58" t="s">
        <v>6</v>
      </c>
      <c r="C59" s="59" t="s">
        <v>7</v>
      </c>
      <c r="D59" s="59"/>
      <c r="E59" s="59"/>
    </row>
    <row r="60" spans="1:6" ht="90" x14ac:dyDescent="0.25">
      <c r="A60" s="57"/>
      <c r="B60" s="58"/>
      <c r="C60" s="18" t="s">
        <v>8</v>
      </c>
      <c r="D60" s="18" t="s">
        <v>9</v>
      </c>
      <c r="E60" s="18" t="s">
        <v>10</v>
      </c>
    </row>
    <row r="61" spans="1:6" x14ac:dyDescent="0.25">
      <c r="A61" s="19" t="s">
        <v>65</v>
      </c>
      <c r="B61" s="42">
        <v>-1732.7123999999999</v>
      </c>
      <c r="C61" s="42">
        <v>-510.9083</v>
      </c>
      <c r="D61" s="42">
        <v>-357.54879</v>
      </c>
      <c r="E61" s="42"/>
      <c r="F61" s="41"/>
    </row>
    <row r="62" spans="1:6" x14ac:dyDescent="0.25">
      <c r="A62" s="19" t="s">
        <v>66</v>
      </c>
      <c r="B62" s="42">
        <v>-916.70678999999996</v>
      </c>
      <c r="C62" s="42">
        <v>-671.94104000000004</v>
      </c>
      <c r="D62" s="42">
        <v>-100.21268999999999</v>
      </c>
      <c r="E62" s="42"/>
      <c r="F62" s="41"/>
    </row>
    <row r="63" spans="1:6" x14ac:dyDescent="0.25">
      <c r="A63" s="19" t="s">
        <v>67</v>
      </c>
      <c r="B63" s="42">
        <v>-571.32111999999995</v>
      </c>
      <c r="C63" s="42">
        <v>-86.179670000000002</v>
      </c>
      <c r="D63" s="42">
        <v>-1.8924300000000001</v>
      </c>
      <c r="E63" s="42"/>
      <c r="F63" s="41"/>
    </row>
    <row r="64" spans="1:6" x14ac:dyDescent="0.25">
      <c r="A64" s="19" t="s">
        <v>68</v>
      </c>
      <c r="B64" s="42">
        <v>-4138.9808700000003</v>
      </c>
      <c r="C64" s="42">
        <v>-1064.4583</v>
      </c>
      <c r="D64" s="42">
        <v>-992.74216000000001</v>
      </c>
      <c r="E64" s="42">
        <v>-255.42431999999999</v>
      </c>
      <c r="F64" s="41"/>
    </row>
    <row r="65" spans="1:6" ht="30" x14ac:dyDescent="0.25">
      <c r="A65" s="19" t="s">
        <v>69</v>
      </c>
      <c r="B65" s="42">
        <v>102790.58652</v>
      </c>
      <c r="C65" s="42">
        <v>-16.997499999999999</v>
      </c>
      <c r="D65" s="42">
        <v>-4.5984499999999997</v>
      </c>
      <c r="E65" s="42">
        <v>4584.6220000000003</v>
      </c>
      <c r="F65" s="41"/>
    </row>
    <row r="66" spans="1:6" x14ac:dyDescent="0.25">
      <c r="A66" s="19" t="s">
        <v>70</v>
      </c>
      <c r="B66" s="42">
        <v>7437.9436299999998</v>
      </c>
      <c r="C66" s="42">
        <v>-2014.25918</v>
      </c>
      <c r="D66" s="42">
        <v>-1436.88246</v>
      </c>
      <c r="E66" s="42"/>
      <c r="F66" s="41"/>
    </row>
    <row r="67" spans="1:6" x14ac:dyDescent="0.25">
      <c r="A67" s="19" t="s">
        <v>71</v>
      </c>
      <c r="B67" s="42">
        <v>-75.155379999999994</v>
      </c>
      <c r="C67" s="42">
        <v>-75.137810000000002</v>
      </c>
      <c r="D67" s="42">
        <v>-25.20757</v>
      </c>
      <c r="E67" s="42"/>
      <c r="F67" s="41"/>
    </row>
    <row r="68" spans="1:6" ht="30" x14ac:dyDescent="0.25">
      <c r="A68" s="19" t="s">
        <v>72</v>
      </c>
      <c r="B68" s="42">
        <v>954022.19831999997</v>
      </c>
      <c r="C68" s="42">
        <v>-1069.48756</v>
      </c>
      <c r="D68" s="42">
        <v>-9.6464400000000001</v>
      </c>
      <c r="E68" s="42"/>
      <c r="F68" s="41"/>
    </row>
    <row r="69" spans="1:6" x14ac:dyDescent="0.25">
      <c r="A69" s="19" t="s">
        <v>73</v>
      </c>
      <c r="B69" s="42">
        <v>40655.159520000001</v>
      </c>
      <c r="C69" s="42">
        <v>745.07014000000004</v>
      </c>
      <c r="D69" s="42">
        <v>169.97647000000001</v>
      </c>
      <c r="E69" s="42"/>
      <c r="F69" s="41"/>
    </row>
    <row r="70" spans="1:6" x14ac:dyDescent="0.25">
      <c r="A70" s="19" t="s">
        <v>74</v>
      </c>
      <c r="B70" s="42">
        <v>303083.52379000001</v>
      </c>
      <c r="C70" s="42">
        <v>-0.89005999999999996</v>
      </c>
      <c r="D70" s="42">
        <v>-1562.2308499999999</v>
      </c>
      <c r="E70" s="42"/>
      <c r="F70" s="41"/>
    </row>
    <row r="71" spans="1:6" x14ac:dyDescent="0.25">
      <c r="A71" s="19" t="s">
        <v>75</v>
      </c>
      <c r="B71" s="42">
        <v>61394.671029999998</v>
      </c>
      <c r="C71" s="42">
        <v>-48.509300000000003</v>
      </c>
      <c r="D71" s="42">
        <v>-238.14796999999999</v>
      </c>
      <c r="E71" s="42">
        <v>-375.66379999999998</v>
      </c>
      <c r="F71" s="41"/>
    </row>
    <row r="72" spans="1:6" x14ac:dyDescent="0.25">
      <c r="A72" s="19" t="s">
        <v>76</v>
      </c>
      <c r="B72" s="42">
        <v>6898.9245099999998</v>
      </c>
      <c r="C72" s="42">
        <v>-292.26369999999997</v>
      </c>
      <c r="D72" s="42">
        <v>-836.30582000000004</v>
      </c>
      <c r="E72" s="42">
        <v>-22530.920699999999</v>
      </c>
      <c r="F72" s="41"/>
    </row>
    <row r="73" spans="1:6" ht="30" x14ac:dyDescent="0.25">
      <c r="A73" s="19" t="s">
        <v>77</v>
      </c>
      <c r="B73" s="42">
        <v>16341.34685</v>
      </c>
      <c r="C73" s="42">
        <v>-146.23747</v>
      </c>
      <c r="D73" s="42">
        <v>-247.50632999999999</v>
      </c>
      <c r="E73" s="42">
        <v>-1711.5524</v>
      </c>
      <c r="F73" s="41"/>
    </row>
    <row r="74" spans="1:6" x14ac:dyDescent="0.25">
      <c r="A74" s="19" t="s">
        <v>78</v>
      </c>
      <c r="B74" s="42">
        <v>-640.07581000000005</v>
      </c>
      <c r="C74" s="42">
        <v>-698.45677000000001</v>
      </c>
      <c r="D74" s="42">
        <v>-233.19707</v>
      </c>
      <c r="E74" s="42"/>
      <c r="F74" s="41"/>
    </row>
    <row r="75" spans="1:6" x14ac:dyDescent="0.25">
      <c r="A75" s="19" t="s">
        <v>79</v>
      </c>
      <c r="B75" s="42">
        <v>5937.2939800000004</v>
      </c>
      <c r="C75" s="42">
        <v>-17.554649999999999</v>
      </c>
      <c r="D75" s="42">
        <v>-4.9835799999999999</v>
      </c>
      <c r="E75" s="42"/>
      <c r="F75" s="41"/>
    </row>
    <row r="76" spans="1:6" x14ac:dyDescent="0.25">
      <c r="A76" s="19" t="s">
        <v>80</v>
      </c>
      <c r="B76" s="42">
        <v>39491.85972</v>
      </c>
      <c r="C76" s="42">
        <v>-1013.65495</v>
      </c>
      <c r="D76" s="42">
        <v>-83.579939999999993</v>
      </c>
      <c r="E76" s="42"/>
      <c r="F76" s="41"/>
    </row>
    <row r="77" spans="1:6" ht="30" x14ac:dyDescent="0.25">
      <c r="A77" s="19" t="s">
        <v>81</v>
      </c>
      <c r="B77" s="42">
        <v>11232.268410000001</v>
      </c>
      <c r="C77" s="42">
        <v>-701.15179000000001</v>
      </c>
      <c r="D77" s="42">
        <v>-251.42206999999999</v>
      </c>
      <c r="E77" s="42"/>
      <c r="F77" s="41"/>
    </row>
    <row r="78" spans="1:6" x14ac:dyDescent="0.25">
      <c r="A78" s="19" t="s">
        <v>82</v>
      </c>
      <c r="B78" s="42">
        <v>-7957.38706</v>
      </c>
      <c r="C78" s="42">
        <v>-206.27345</v>
      </c>
      <c r="D78" s="42">
        <v>-265.84228999999999</v>
      </c>
      <c r="E78" s="42">
        <v>-164.72904</v>
      </c>
      <c r="F78" s="41"/>
    </row>
    <row r="79" spans="1:6" x14ac:dyDescent="0.25">
      <c r="A79" s="19" t="s">
        <v>83</v>
      </c>
      <c r="B79" s="42">
        <v>-676.69906000000003</v>
      </c>
      <c r="C79" s="42">
        <v>-454.93475000000001</v>
      </c>
      <c r="D79" s="42">
        <v>-221.76430999999999</v>
      </c>
      <c r="E79" s="42"/>
      <c r="F79" s="41"/>
    </row>
    <row r="80" spans="1:6" x14ac:dyDescent="0.25">
      <c r="A80" s="19" t="s">
        <v>84</v>
      </c>
      <c r="B80" s="42">
        <v>618276.78778000001</v>
      </c>
      <c r="C80" s="42">
        <v>-943.18223999999998</v>
      </c>
      <c r="D80" s="42">
        <v>-51.410730000000001</v>
      </c>
      <c r="E80" s="42"/>
      <c r="F80" s="41"/>
    </row>
    <row r="81" spans="1:6" ht="30" x14ac:dyDescent="0.25">
      <c r="A81" s="19" t="s">
        <v>85</v>
      </c>
      <c r="B81" s="42">
        <v>-622.22203000000002</v>
      </c>
      <c r="C81" s="42">
        <v>28.2514</v>
      </c>
      <c r="D81" s="42">
        <v>4.6053300000000004</v>
      </c>
      <c r="E81" s="42"/>
      <c r="F81" s="41"/>
    </row>
    <row r="82" spans="1:6" x14ac:dyDescent="0.25">
      <c r="A82" s="19" t="s">
        <v>86</v>
      </c>
      <c r="B82" s="42">
        <v>430.65841</v>
      </c>
      <c r="C82" s="42"/>
      <c r="D82" s="42"/>
      <c r="E82" s="42"/>
      <c r="F82" s="41"/>
    </row>
    <row r="83" spans="1:6" x14ac:dyDescent="0.25">
      <c r="A83" s="19" t="s">
        <v>87</v>
      </c>
      <c r="B83" s="42">
        <v>-115.9635</v>
      </c>
      <c r="C83" s="42">
        <v>-1.57E-3</v>
      </c>
      <c r="D83" s="42">
        <v>-115.60029</v>
      </c>
      <c r="E83" s="42"/>
      <c r="F83" s="41"/>
    </row>
    <row r="84" spans="1:6" x14ac:dyDescent="0.25">
      <c r="A84" s="19" t="s">
        <v>88</v>
      </c>
      <c r="B84" s="42">
        <v>-762.48568</v>
      </c>
      <c r="C84" s="42">
        <v>-522.44143999999994</v>
      </c>
      <c r="D84" s="42">
        <v>-187.85989000000001</v>
      </c>
      <c r="E84" s="42"/>
      <c r="F84" s="41"/>
    </row>
    <row r="85" spans="1:6" x14ac:dyDescent="0.25">
      <c r="A85" s="19" t="s">
        <v>89</v>
      </c>
      <c r="B85" s="42">
        <v>-1202.7379599999999</v>
      </c>
      <c r="C85" s="42"/>
      <c r="D85" s="42">
        <v>-523.52296000000001</v>
      </c>
      <c r="E85" s="42"/>
      <c r="F85" s="41"/>
    </row>
    <row r="86" spans="1:6" x14ac:dyDescent="0.25">
      <c r="A86" s="19" t="s">
        <v>90</v>
      </c>
      <c r="B86" s="42">
        <v>345348.4607</v>
      </c>
      <c r="C86" s="42">
        <v>651.13274000000001</v>
      </c>
      <c r="D86" s="42">
        <v>-559.59392000000003</v>
      </c>
      <c r="E86" s="42"/>
      <c r="F86" s="41"/>
    </row>
    <row r="87" spans="1:6" x14ac:dyDescent="0.25">
      <c r="A87" s="19" t="s">
        <v>91</v>
      </c>
      <c r="B87" s="42">
        <v>48776.111400000002</v>
      </c>
      <c r="C87" s="42">
        <v>-350.42223000000001</v>
      </c>
      <c r="D87" s="42">
        <v>-124.43582000000001</v>
      </c>
      <c r="E87" s="42"/>
      <c r="F87" s="41"/>
    </row>
    <row r="88" spans="1:6" x14ac:dyDescent="0.25">
      <c r="A88" s="19" t="s">
        <v>92</v>
      </c>
      <c r="B88" s="42">
        <v>57499.462189999998</v>
      </c>
      <c r="C88" s="42">
        <v>-89.519549999999995</v>
      </c>
      <c r="D88" s="42"/>
      <c r="E88" s="42"/>
      <c r="F88" s="41"/>
    </row>
    <row r="89" spans="1:6" x14ac:dyDescent="0.25">
      <c r="A89" s="19" t="s">
        <v>93</v>
      </c>
      <c r="B89" s="42">
        <v>155.22112000000001</v>
      </c>
      <c r="C89" s="42">
        <v>73.50958</v>
      </c>
      <c r="D89" s="42">
        <v>-41.966630000000002</v>
      </c>
      <c r="E89" s="42"/>
      <c r="F89" s="41"/>
    </row>
    <row r="90" spans="1:6" x14ac:dyDescent="0.25">
      <c r="A90" s="19" t="s">
        <v>94</v>
      </c>
      <c r="B90" s="42">
        <v>-8.2825799999999994</v>
      </c>
      <c r="C90" s="42"/>
      <c r="D90" s="42">
        <v>-8.2819800000000008</v>
      </c>
      <c r="E90" s="42"/>
      <c r="F90" s="41"/>
    </row>
    <row r="91" spans="1:6" ht="30" x14ac:dyDescent="0.25">
      <c r="A91" s="19" t="s">
        <v>95</v>
      </c>
      <c r="B91" s="42">
        <v>340.03341999999998</v>
      </c>
      <c r="C91" s="42"/>
      <c r="D91" s="42"/>
      <c r="E91" s="42"/>
      <c r="F91" s="41"/>
    </row>
    <row r="92" spans="1:6" ht="30" x14ac:dyDescent="0.25">
      <c r="A92" s="19" t="s">
        <v>96</v>
      </c>
      <c r="B92" s="42">
        <v>84271.918730000005</v>
      </c>
      <c r="C92" s="42">
        <v>-392.77256</v>
      </c>
      <c r="D92" s="42">
        <v>-0.29561999999999999</v>
      </c>
      <c r="E92" s="42"/>
      <c r="F92" s="41"/>
    </row>
    <row r="93" spans="1:6" ht="30" x14ac:dyDescent="0.25">
      <c r="A93" s="19" t="s">
        <v>97</v>
      </c>
      <c r="B93" s="42">
        <v>3375.1270500000001</v>
      </c>
      <c r="C93" s="42">
        <v>-54.088479999999997</v>
      </c>
      <c r="D93" s="42"/>
      <c r="E93" s="42">
        <v>-152.61394000000001</v>
      </c>
      <c r="F93" s="41"/>
    </row>
    <row r="94" spans="1:6" ht="30" x14ac:dyDescent="0.25">
      <c r="A94" s="19" t="s">
        <v>98</v>
      </c>
      <c r="B94" s="42">
        <v>5748.79529</v>
      </c>
      <c r="C94" s="42">
        <v>60.603389999999997</v>
      </c>
      <c r="D94" s="42">
        <v>49.615859999999998</v>
      </c>
      <c r="E94" s="42">
        <v>258.23680000000002</v>
      </c>
      <c r="F94" s="41"/>
    </row>
    <row r="95" spans="1:6" x14ac:dyDescent="0.25">
      <c r="A95" s="20" t="s">
        <v>99</v>
      </c>
      <c r="B95" s="43">
        <v>2694087.62213</v>
      </c>
      <c r="C95" s="43">
        <v>-9883.1570699999993</v>
      </c>
      <c r="D95" s="43">
        <v>-8262.4814000000006</v>
      </c>
      <c r="E95" s="43">
        <v>-20348.045399999999</v>
      </c>
      <c r="F95" s="41"/>
    </row>
    <row r="96" spans="1:6" x14ac:dyDescent="0.25">
      <c r="B96" s="41"/>
      <c r="C96" s="41"/>
      <c r="D96" s="41"/>
      <c r="E96" s="41"/>
    </row>
  </sheetData>
  <mergeCells count="57">
    <mergeCell ref="A1:E1"/>
    <mergeCell ref="A2:E2"/>
    <mergeCell ref="A5:D5"/>
    <mergeCell ref="A57:D57"/>
    <mergeCell ref="A59:A60"/>
    <mergeCell ref="B59:B60"/>
    <mergeCell ref="C59:E59"/>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6:D56"/>
    <mergeCell ref="A51:D51"/>
    <mergeCell ref="A52:D52"/>
    <mergeCell ref="A53:D53"/>
    <mergeCell ref="A54:D54"/>
    <mergeCell ref="A55:D5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view="pageBreakPreview" topLeftCell="A34" zoomScaleNormal="100" zoomScaleSheetLayoutView="100" workbookViewId="0">
      <selection activeCell="B39" sqref="B39"/>
    </sheetView>
  </sheetViews>
  <sheetFormatPr defaultColWidth="8.7109375" defaultRowHeight="15" x14ac:dyDescent="0.25"/>
  <cols>
    <col min="1" max="1" width="38.28515625" style="31" customWidth="1"/>
    <col min="2" max="2" width="13.140625" style="31" customWidth="1"/>
    <col min="3" max="3" width="10.5703125" style="31" customWidth="1"/>
    <col min="4" max="4" width="11.42578125" style="31" customWidth="1"/>
    <col min="5" max="5" width="13.140625" style="31" customWidth="1"/>
    <col min="6" max="6" width="12.140625" style="31" customWidth="1"/>
    <col min="7" max="7" width="12.5703125" style="31" customWidth="1"/>
    <col min="8" max="8" width="12.7109375" style="31" customWidth="1"/>
    <col min="9" max="9" width="10.85546875" style="31" customWidth="1"/>
    <col min="10" max="10" width="12.7109375" style="31" customWidth="1"/>
    <col min="11" max="11" width="11" style="31" customWidth="1"/>
    <col min="12" max="13" width="11.85546875" style="31" customWidth="1"/>
    <col min="14" max="14" width="11.140625" style="31" customWidth="1"/>
    <col min="15" max="15" width="11.5703125" style="31" customWidth="1"/>
    <col min="16" max="16" width="12" style="31" customWidth="1"/>
    <col min="17" max="16384" width="8.7109375" style="31"/>
  </cols>
  <sheetData>
    <row r="1" spans="1:20" s="28" customFormat="1" ht="15.75" x14ac:dyDescent="0.25">
      <c r="A1" s="27" t="s">
        <v>64</v>
      </c>
      <c r="C1" s="29" t="s">
        <v>13</v>
      </c>
    </row>
    <row r="2" spans="1:20" x14ac:dyDescent="0.25">
      <c r="A2" s="30" t="str">
        <f>TEXT(EndData2,"[$-FC19]ДД.ММ.ГГГ")</f>
        <v>31.12.2021</v>
      </c>
      <c r="B2" s="30">
        <f>A2+1</f>
        <v>44562</v>
      </c>
      <c r="C2" s="26" t="str">
        <f>TEXT(B2,"[$-FC19]ДД.ММ.ГГГ")</f>
        <v>01.01.2022</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 x14ac:dyDescent="0.25">
      <c r="A4" s="21" t="s">
        <v>31</v>
      </c>
      <c r="B4" s="24"/>
      <c r="C4" s="24">
        <v>19844.5</v>
      </c>
      <c r="D4" s="24"/>
      <c r="E4" s="24"/>
      <c r="F4" s="24"/>
      <c r="G4" s="24"/>
      <c r="H4" s="24"/>
      <c r="I4" s="24"/>
      <c r="J4" s="24">
        <v>8872.1666600000008</v>
      </c>
      <c r="K4" s="24"/>
      <c r="L4" s="24"/>
      <c r="M4" s="24"/>
      <c r="N4" s="24"/>
      <c r="O4" s="24"/>
      <c r="P4" s="44">
        <v>28716.666659999999</v>
      </c>
      <c r="Q4" s="32"/>
      <c r="R4" s="32"/>
      <c r="S4" s="32"/>
      <c r="T4" s="32"/>
    </row>
    <row r="5" spans="1:20" ht="26.25" x14ac:dyDescent="0.25">
      <c r="A5" s="21" t="s">
        <v>32</v>
      </c>
      <c r="B5" s="24">
        <v>11694.66791</v>
      </c>
      <c r="C5" s="24">
        <v>1975.424</v>
      </c>
      <c r="D5" s="24"/>
      <c r="E5" s="24"/>
      <c r="F5" s="24"/>
      <c r="G5" s="24"/>
      <c r="H5" s="24">
        <v>667.6</v>
      </c>
      <c r="I5" s="24"/>
      <c r="J5" s="24">
        <v>957.15274999999997</v>
      </c>
      <c r="K5" s="24">
        <v>-173.4222</v>
      </c>
      <c r="L5" s="24"/>
      <c r="M5" s="24">
        <v>966.85599999999999</v>
      </c>
      <c r="N5" s="24">
        <v>1062.04</v>
      </c>
      <c r="O5" s="24"/>
      <c r="P5" s="44">
        <v>17150.318459999999</v>
      </c>
      <c r="Q5" s="32"/>
      <c r="R5" s="32"/>
      <c r="S5" s="32"/>
      <c r="T5" s="32"/>
    </row>
    <row r="6" spans="1:20" ht="102.75" x14ac:dyDescent="0.25">
      <c r="A6" s="21" t="s">
        <v>33</v>
      </c>
      <c r="B6" s="24">
        <v>43964.545039999997</v>
      </c>
      <c r="C6" s="24">
        <v>723.21869000000004</v>
      </c>
      <c r="D6" s="24"/>
      <c r="E6" s="24"/>
      <c r="F6" s="24">
        <v>-3.1660000000000001E-2</v>
      </c>
      <c r="G6" s="24"/>
      <c r="H6" s="24">
        <v>1433.6814099999999</v>
      </c>
      <c r="I6" s="24">
        <v>-181.08</v>
      </c>
      <c r="J6" s="24"/>
      <c r="K6" s="24">
        <v>-40.482320000000001</v>
      </c>
      <c r="L6" s="24">
        <v>-114.05</v>
      </c>
      <c r="M6" s="24"/>
      <c r="N6" s="24"/>
      <c r="O6" s="24"/>
      <c r="P6" s="44">
        <v>45785.801160000003</v>
      </c>
      <c r="Q6" s="32"/>
      <c r="R6" s="32"/>
      <c r="S6" s="32"/>
      <c r="T6" s="32"/>
    </row>
    <row r="7" spans="1:20" ht="90" x14ac:dyDescent="0.25">
      <c r="A7" s="21" t="s">
        <v>34</v>
      </c>
      <c r="B7" s="24">
        <v>-0.79832000000000003</v>
      </c>
      <c r="C7" s="24"/>
      <c r="D7" s="24"/>
      <c r="E7" s="24"/>
      <c r="F7" s="24"/>
      <c r="G7" s="24"/>
      <c r="H7" s="24"/>
      <c r="I7" s="24"/>
      <c r="J7" s="24"/>
      <c r="K7" s="24"/>
      <c r="L7" s="24"/>
      <c r="M7" s="24"/>
      <c r="N7" s="24"/>
      <c r="O7" s="24"/>
      <c r="P7" s="44">
        <v>-0.79832000000000003</v>
      </c>
      <c r="Q7" s="32"/>
      <c r="R7" s="32"/>
      <c r="S7" s="32"/>
      <c r="T7" s="32"/>
    </row>
    <row r="8" spans="1:20" ht="77.25" x14ac:dyDescent="0.25">
      <c r="A8" s="21" t="s">
        <v>35</v>
      </c>
      <c r="B8" s="24">
        <v>-2.7964699999999998</v>
      </c>
      <c r="C8" s="24"/>
      <c r="D8" s="24"/>
      <c r="E8" s="24"/>
      <c r="F8" s="24">
        <v>-36.871189999999999</v>
      </c>
      <c r="G8" s="24"/>
      <c r="H8" s="24">
        <v>-124.37978</v>
      </c>
      <c r="I8" s="24"/>
      <c r="J8" s="24"/>
      <c r="K8" s="24">
        <v>-0.77739000000000003</v>
      </c>
      <c r="L8" s="24">
        <v>-24.447009999999999</v>
      </c>
      <c r="M8" s="24"/>
      <c r="N8" s="24"/>
      <c r="O8" s="24"/>
      <c r="P8" s="44">
        <v>-189.27184</v>
      </c>
      <c r="Q8" s="32"/>
      <c r="R8" s="32"/>
      <c r="S8" s="32"/>
      <c r="T8" s="32"/>
    </row>
    <row r="9" spans="1:20" ht="51.75" x14ac:dyDescent="0.25">
      <c r="A9" s="21" t="s">
        <v>36</v>
      </c>
      <c r="B9" s="24">
        <v>-29.82471</v>
      </c>
      <c r="C9" s="24"/>
      <c r="D9" s="24"/>
      <c r="E9" s="24"/>
      <c r="F9" s="24"/>
      <c r="G9" s="24"/>
      <c r="H9" s="24"/>
      <c r="I9" s="24"/>
      <c r="J9" s="24"/>
      <c r="K9" s="24"/>
      <c r="L9" s="24"/>
      <c r="M9" s="24"/>
      <c r="N9" s="24"/>
      <c r="O9" s="24"/>
      <c r="P9" s="44">
        <v>-29.82471</v>
      </c>
      <c r="Q9" s="32"/>
      <c r="R9" s="32"/>
      <c r="S9" s="32"/>
      <c r="T9" s="32"/>
    </row>
    <row r="10" spans="1:20" ht="77.25" x14ac:dyDescent="0.25">
      <c r="A10" s="21" t="s">
        <v>37</v>
      </c>
      <c r="B10" s="24">
        <v>-13.29147</v>
      </c>
      <c r="C10" s="24"/>
      <c r="D10" s="24"/>
      <c r="E10" s="24"/>
      <c r="F10" s="24">
        <v>-102.68874</v>
      </c>
      <c r="G10" s="24"/>
      <c r="H10" s="24">
        <v>-26.009740000000001</v>
      </c>
      <c r="I10" s="24"/>
      <c r="J10" s="24">
        <v>-1.10033</v>
      </c>
      <c r="K10" s="24"/>
      <c r="L10" s="24"/>
      <c r="M10" s="24">
        <v>-134.15245999999999</v>
      </c>
      <c r="N10" s="24"/>
      <c r="O10" s="24">
        <v>-1.3</v>
      </c>
      <c r="P10" s="44">
        <v>-278.54273999999998</v>
      </c>
      <c r="Q10" s="32"/>
      <c r="R10" s="32"/>
      <c r="S10" s="32"/>
      <c r="T10" s="32"/>
    </row>
    <row r="11" spans="1:20" ht="90" x14ac:dyDescent="0.25">
      <c r="A11" s="21" t="s">
        <v>38</v>
      </c>
      <c r="B11" s="24">
        <v>-44.705199999999998</v>
      </c>
      <c r="C11" s="24"/>
      <c r="D11" s="24"/>
      <c r="E11" s="24"/>
      <c r="F11" s="24"/>
      <c r="G11" s="24">
        <v>-10.00033</v>
      </c>
      <c r="H11" s="24"/>
      <c r="I11" s="24"/>
      <c r="J11" s="24"/>
      <c r="K11" s="24"/>
      <c r="L11" s="24"/>
      <c r="M11" s="24">
        <v>-7.2000000000000005E-4</v>
      </c>
      <c r="N11" s="24"/>
      <c r="O11" s="24"/>
      <c r="P11" s="44">
        <v>-54.706249999999997</v>
      </c>
      <c r="Q11" s="32"/>
      <c r="R11" s="32"/>
      <c r="S11" s="32"/>
      <c r="T11" s="32"/>
    </row>
    <row r="12" spans="1:20" ht="319.5" x14ac:dyDescent="0.25">
      <c r="A12" s="21" t="s">
        <v>39</v>
      </c>
      <c r="B12" s="24"/>
      <c r="C12" s="24"/>
      <c r="D12" s="24">
        <v>-295.33641999999998</v>
      </c>
      <c r="E12" s="24"/>
      <c r="F12" s="24">
        <v>-9.0617300000000007</v>
      </c>
      <c r="G12" s="24"/>
      <c r="H12" s="24"/>
      <c r="I12" s="24"/>
      <c r="J12" s="24"/>
      <c r="K12" s="24"/>
      <c r="L12" s="24"/>
      <c r="M12" s="24"/>
      <c r="N12" s="24"/>
      <c r="O12" s="24">
        <v>-66.023759999999996</v>
      </c>
      <c r="P12" s="44">
        <v>-370.42191000000003</v>
      </c>
      <c r="Q12" s="32"/>
      <c r="R12" s="32"/>
      <c r="S12" s="32"/>
      <c r="T12" s="32"/>
    </row>
    <row r="13" spans="1:20" ht="153.75" x14ac:dyDescent="0.25">
      <c r="A13" s="21" t="s">
        <v>40</v>
      </c>
      <c r="B13" s="24"/>
      <c r="C13" s="24"/>
      <c r="D13" s="24"/>
      <c r="E13" s="24">
        <v>-58.451889999999999</v>
      </c>
      <c r="F13" s="24">
        <v>-3244.9423900000002</v>
      </c>
      <c r="G13" s="24"/>
      <c r="H13" s="24">
        <v>-24.529779999999999</v>
      </c>
      <c r="I13" s="24"/>
      <c r="J13" s="24"/>
      <c r="K13" s="24"/>
      <c r="L13" s="24">
        <v>-429.37031000000002</v>
      </c>
      <c r="M13" s="24">
        <v>-575.51152999999999</v>
      </c>
      <c r="N13" s="24"/>
      <c r="O13" s="24">
        <v>-276.26233999999999</v>
      </c>
      <c r="P13" s="44">
        <v>-4609.0682399999996</v>
      </c>
      <c r="Q13" s="32"/>
      <c r="R13" s="32"/>
      <c r="S13" s="32"/>
      <c r="T13" s="32"/>
    </row>
    <row r="14" spans="1:20" ht="90" x14ac:dyDescent="0.25">
      <c r="A14" s="21" t="s">
        <v>41</v>
      </c>
      <c r="B14" s="24">
        <v>-1499.39975</v>
      </c>
      <c r="C14" s="24"/>
      <c r="D14" s="24">
        <v>-0.18</v>
      </c>
      <c r="E14" s="24">
        <v>-1105.4419499999999</v>
      </c>
      <c r="F14" s="24">
        <v>-173.57070999999999</v>
      </c>
      <c r="G14" s="24"/>
      <c r="H14" s="24">
        <v>-1.8826400000000001</v>
      </c>
      <c r="I14" s="24"/>
      <c r="J14" s="24"/>
      <c r="K14" s="24"/>
      <c r="L14" s="24">
        <v>-479.31310999999999</v>
      </c>
      <c r="M14" s="24">
        <v>-1505.24712</v>
      </c>
      <c r="N14" s="24"/>
      <c r="O14" s="24"/>
      <c r="P14" s="44">
        <v>-4765.0352800000001</v>
      </c>
      <c r="Q14" s="32"/>
      <c r="R14" s="32"/>
      <c r="S14" s="32"/>
      <c r="T14" s="32"/>
    </row>
    <row r="15" spans="1:20" ht="128.25" x14ac:dyDescent="0.25">
      <c r="A15" s="21" t="s">
        <v>42</v>
      </c>
      <c r="B15" s="24">
        <v>-6.7250199999999998</v>
      </c>
      <c r="C15" s="24"/>
      <c r="D15" s="24"/>
      <c r="E15" s="24"/>
      <c r="F15" s="24"/>
      <c r="G15" s="24"/>
      <c r="H15" s="24"/>
      <c r="I15" s="24"/>
      <c r="J15" s="24"/>
      <c r="K15" s="24"/>
      <c r="L15" s="24"/>
      <c r="M15" s="24">
        <v>-4.9222200000000003</v>
      </c>
      <c r="N15" s="24"/>
      <c r="O15" s="24"/>
      <c r="P15" s="44">
        <v>-11.64724</v>
      </c>
      <c r="Q15" s="32"/>
      <c r="R15" s="32"/>
      <c r="S15" s="32"/>
      <c r="T15" s="32"/>
    </row>
    <row r="16" spans="1:20" ht="115.5" x14ac:dyDescent="0.25">
      <c r="A16" s="21" t="s">
        <v>43</v>
      </c>
      <c r="B16" s="24">
        <v>-1611.9352899999999</v>
      </c>
      <c r="C16" s="24"/>
      <c r="D16" s="24">
        <v>-120.31616</v>
      </c>
      <c r="E16" s="24">
        <v>-50.097110000000001</v>
      </c>
      <c r="F16" s="24">
        <v>-39.832520000000002</v>
      </c>
      <c r="G16" s="24"/>
      <c r="H16" s="24">
        <v>-7.3816800000000002</v>
      </c>
      <c r="I16" s="24"/>
      <c r="J16" s="24"/>
      <c r="K16" s="24">
        <v>-232.08091999999999</v>
      </c>
      <c r="L16" s="24"/>
      <c r="M16" s="24">
        <v>-237.04347999999999</v>
      </c>
      <c r="N16" s="24"/>
      <c r="O16" s="24">
        <v>-734.71028000000001</v>
      </c>
      <c r="P16" s="44">
        <v>-3033.3974400000002</v>
      </c>
      <c r="Q16" s="32"/>
      <c r="R16" s="32"/>
      <c r="S16" s="32"/>
      <c r="T16" s="32"/>
    </row>
    <row r="17" spans="1:20" ht="115.5" x14ac:dyDescent="0.25">
      <c r="A17" s="21" t="s">
        <v>44</v>
      </c>
      <c r="B17" s="24"/>
      <c r="C17" s="24"/>
      <c r="D17" s="24"/>
      <c r="E17" s="24"/>
      <c r="F17" s="24">
        <v>-672.54169999999999</v>
      </c>
      <c r="G17" s="24"/>
      <c r="H17" s="24"/>
      <c r="I17" s="24"/>
      <c r="J17" s="24"/>
      <c r="K17" s="24"/>
      <c r="L17" s="24">
        <v>-343.70758999999998</v>
      </c>
      <c r="M17" s="24">
        <v>-2260.08385</v>
      </c>
      <c r="N17" s="24"/>
      <c r="O17" s="24">
        <v>-39.325839999999999</v>
      </c>
      <c r="P17" s="44">
        <v>-3315.6589800000002</v>
      </c>
      <c r="Q17" s="32"/>
      <c r="R17" s="32"/>
      <c r="S17" s="32"/>
      <c r="T17" s="32"/>
    </row>
    <row r="18" spans="1:20" ht="64.5" x14ac:dyDescent="0.25">
      <c r="A18" s="21" t="s">
        <v>45</v>
      </c>
      <c r="B18" s="24">
        <v>-795.47736999999995</v>
      </c>
      <c r="C18" s="24"/>
      <c r="D18" s="24"/>
      <c r="E18" s="24"/>
      <c r="F18" s="24">
        <v>-448.05103000000003</v>
      </c>
      <c r="G18" s="24">
        <v>-50.001840000000001</v>
      </c>
      <c r="H18" s="24"/>
      <c r="I18" s="24"/>
      <c r="J18" s="24">
        <v>-516.28282999999999</v>
      </c>
      <c r="K18" s="24">
        <v>-331.76436999999999</v>
      </c>
      <c r="L18" s="24">
        <v>-296.37970000000001</v>
      </c>
      <c r="M18" s="24"/>
      <c r="N18" s="24">
        <v>-128.43091000000001</v>
      </c>
      <c r="O18" s="24">
        <v>-292.84116999999998</v>
      </c>
      <c r="P18" s="44">
        <v>-2859.2292200000002</v>
      </c>
      <c r="Q18" s="32"/>
      <c r="R18" s="32"/>
      <c r="S18" s="32"/>
      <c r="T18" s="32"/>
    </row>
    <row r="19" spans="1:20" ht="90" x14ac:dyDescent="0.25">
      <c r="A19" s="21" t="s">
        <v>46</v>
      </c>
      <c r="B19" s="24">
        <v>-374.2081</v>
      </c>
      <c r="C19" s="24"/>
      <c r="D19" s="24"/>
      <c r="E19" s="24">
        <v>-356.52843000000001</v>
      </c>
      <c r="F19" s="24">
        <v>-12.524520000000001</v>
      </c>
      <c r="G19" s="24"/>
      <c r="H19" s="24">
        <v>-5.1552800000000003</v>
      </c>
      <c r="I19" s="24"/>
      <c r="J19" s="24"/>
      <c r="K19" s="24"/>
      <c r="L19" s="24">
        <v>-95.921139999999994</v>
      </c>
      <c r="M19" s="24">
        <v>-191.98883000000001</v>
      </c>
      <c r="N19" s="24"/>
      <c r="O19" s="24">
        <v>-23.49184</v>
      </c>
      <c r="P19" s="44">
        <v>-1059.8181400000001</v>
      </c>
      <c r="Q19" s="32"/>
      <c r="R19" s="32"/>
      <c r="S19" s="32"/>
      <c r="T19" s="32"/>
    </row>
    <row r="20" spans="1:20" ht="77.25" x14ac:dyDescent="0.25">
      <c r="A20" s="21" t="s">
        <v>47</v>
      </c>
      <c r="B20" s="24">
        <v>-137.62278000000001</v>
      </c>
      <c r="C20" s="24">
        <v>-12.886329999999999</v>
      </c>
      <c r="D20" s="24"/>
      <c r="E20" s="24"/>
      <c r="F20" s="24"/>
      <c r="G20" s="24"/>
      <c r="H20" s="24"/>
      <c r="I20" s="24"/>
      <c r="J20" s="24">
        <v>-28.474930000000001</v>
      </c>
      <c r="K20" s="24">
        <v>-0.91617000000000004</v>
      </c>
      <c r="L20" s="24"/>
      <c r="M20" s="24"/>
      <c r="N20" s="24"/>
      <c r="O20" s="24"/>
      <c r="P20" s="44">
        <v>-179.90020999999999</v>
      </c>
      <c r="Q20" s="32"/>
      <c r="R20" s="32"/>
      <c r="S20" s="32"/>
      <c r="T20" s="32"/>
    </row>
    <row r="21" spans="1:20" ht="51.75" x14ac:dyDescent="0.25">
      <c r="A21" s="21" t="s">
        <v>48</v>
      </c>
      <c r="B21" s="24"/>
      <c r="C21" s="24"/>
      <c r="D21" s="24"/>
      <c r="E21" s="24"/>
      <c r="F21" s="24"/>
      <c r="G21" s="24"/>
      <c r="H21" s="24">
        <v>-16.113130000000002</v>
      </c>
      <c r="I21" s="24"/>
      <c r="J21" s="24"/>
      <c r="K21" s="24"/>
      <c r="L21" s="24"/>
      <c r="M21" s="24"/>
      <c r="N21" s="24">
        <v>-13.45969</v>
      </c>
      <c r="O21" s="24"/>
      <c r="P21" s="44">
        <v>-29.57282</v>
      </c>
      <c r="Q21" s="32"/>
      <c r="R21" s="32"/>
      <c r="S21" s="32"/>
      <c r="T21" s="32"/>
    </row>
    <row r="22" spans="1:20" ht="77.25" x14ac:dyDescent="0.25">
      <c r="A22" s="21" t="s">
        <v>49</v>
      </c>
      <c r="B22" s="24"/>
      <c r="C22" s="24">
        <v>441.35345999999998</v>
      </c>
      <c r="D22" s="24"/>
      <c r="E22" s="24">
        <v>-160.39474999999999</v>
      </c>
      <c r="F22" s="24"/>
      <c r="G22" s="24"/>
      <c r="H22" s="24"/>
      <c r="I22" s="24"/>
      <c r="J22" s="24"/>
      <c r="K22" s="24"/>
      <c r="L22" s="24"/>
      <c r="M22" s="24">
        <v>-31.692799999999998</v>
      </c>
      <c r="N22" s="24"/>
      <c r="O22" s="24"/>
      <c r="P22" s="44">
        <v>249.26590999999999</v>
      </c>
      <c r="Q22" s="32"/>
      <c r="R22" s="32"/>
      <c r="S22" s="32"/>
      <c r="T22" s="32"/>
    </row>
    <row r="23" spans="1:20" ht="90" x14ac:dyDescent="0.25">
      <c r="A23" s="21" t="s">
        <v>50</v>
      </c>
      <c r="B23" s="24"/>
      <c r="C23" s="24">
        <v>14932.28671</v>
      </c>
      <c r="D23" s="24"/>
      <c r="E23" s="24"/>
      <c r="F23" s="24"/>
      <c r="G23" s="24">
        <v>-284.154</v>
      </c>
      <c r="H23" s="24"/>
      <c r="I23" s="24"/>
      <c r="J23" s="24"/>
      <c r="K23" s="24"/>
      <c r="L23" s="24"/>
      <c r="M23" s="24"/>
      <c r="N23" s="24"/>
      <c r="O23" s="24"/>
      <c r="P23" s="44">
        <v>14648.13271</v>
      </c>
      <c r="Q23" s="32"/>
      <c r="R23" s="32"/>
      <c r="S23" s="32"/>
      <c r="T23" s="32"/>
    </row>
    <row r="24" spans="1:20" ht="166.5" x14ac:dyDescent="0.25">
      <c r="A24" s="21" t="s">
        <v>51</v>
      </c>
      <c r="B24" s="24">
        <v>-6.8260899999999998</v>
      </c>
      <c r="C24" s="24"/>
      <c r="D24" s="24"/>
      <c r="E24" s="24"/>
      <c r="F24" s="24"/>
      <c r="G24" s="24"/>
      <c r="H24" s="24"/>
      <c r="I24" s="24"/>
      <c r="J24" s="24">
        <v>-8.2175499999999992</v>
      </c>
      <c r="K24" s="24"/>
      <c r="L24" s="24"/>
      <c r="M24" s="24"/>
      <c r="N24" s="24"/>
      <c r="O24" s="24"/>
      <c r="P24" s="44">
        <v>-15.04364</v>
      </c>
      <c r="Q24" s="32"/>
      <c r="R24" s="32"/>
      <c r="S24" s="32"/>
      <c r="T24" s="32"/>
    </row>
    <row r="25" spans="1:20" ht="39" x14ac:dyDescent="0.25">
      <c r="A25" s="21" t="s">
        <v>52</v>
      </c>
      <c r="B25" s="24"/>
      <c r="C25" s="24">
        <v>-120.72905</v>
      </c>
      <c r="D25" s="24"/>
      <c r="E25" s="24"/>
      <c r="F25" s="24"/>
      <c r="G25" s="24"/>
      <c r="H25" s="24">
        <v>-0.49014000000000002</v>
      </c>
      <c r="I25" s="24"/>
      <c r="J25" s="24"/>
      <c r="K25" s="24">
        <v>-3.0741000000000001</v>
      </c>
      <c r="L25" s="24">
        <v>-36.748330000000003</v>
      </c>
      <c r="M25" s="24"/>
      <c r="N25" s="24"/>
      <c r="O25" s="24"/>
      <c r="P25" s="44">
        <v>-161.04161999999999</v>
      </c>
      <c r="Q25" s="32"/>
      <c r="R25" s="32"/>
      <c r="S25" s="32"/>
      <c r="T25" s="32"/>
    </row>
    <row r="26" spans="1:20" ht="39" x14ac:dyDescent="0.25">
      <c r="A26" s="21" t="s">
        <v>53</v>
      </c>
      <c r="B26" s="24"/>
      <c r="C26" s="24"/>
      <c r="D26" s="24"/>
      <c r="E26" s="24"/>
      <c r="F26" s="24"/>
      <c r="G26" s="24"/>
      <c r="H26" s="24"/>
      <c r="I26" s="24"/>
      <c r="J26" s="24">
        <v>-1.0000000000000001E-5</v>
      </c>
      <c r="K26" s="24"/>
      <c r="L26" s="24">
        <v>-1.0000000000000001E-5</v>
      </c>
      <c r="M26" s="24"/>
      <c r="N26" s="24">
        <v>-1.3999999999999999E-4</v>
      </c>
      <c r="O26" s="24">
        <v>-1.0000000000000001E-5</v>
      </c>
      <c r="P26" s="44">
        <v>-1.7000000000000001E-4</v>
      </c>
      <c r="Q26" s="32"/>
      <c r="R26" s="32"/>
      <c r="S26" s="32"/>
      <c r="T26" s="32"/>
    </row>
    <row r="27" spans="1:20" ht="77.25" x14ac:dyDescent="0.25">
      <c r="A27" s="21" t="s">
        <v>54</v>
      </c>
      <c r="B27" s="24"/>
      <c r="C27" s="24"/>
      <c r="D27" s="24"/>
      <c r="E27" s="24"/>
      <c r="F27" s="24"/>
      <c r="G27" s="24"/>
      <c r="H27" s="24"/>
      <c r="I27" s="24"/>
      <c r="J27" s="24">
        <v>15783.900100000001</v>
      </c>
      <c r="K27" s="24"/>
      <c r="L27" s="24"/>
      <c r="M27" s="24"/>
      <c r="N27" s="24"/>
      <c r="O27" s="24"/>
      <c r="P27" s="44">
        <v>15783.900100000001</v>
      </c>
      <c r="Q27" s="32"/>
      <c r="R27" s="32"/>
      <c r="S27" s="32"/>
      <c r="T27" s="32"/>
    </row>
    <row r="28" spans="1:20" ht="39" x14ac:dyDescent="0.25">
      <c r="A28" s="21" t="s">
        <v>55</v>
      </c>
      <c r="B28" s="24"/>
      <c r="C28" s="24"/>
      <c r="D28" s="24"/>
      <c r="E28" s="24"/>
      <c r="F28" s="24"/>
      <c r="G28" s="24"/>
      <c r="H28" s="24"/>
      <c r="I28" s="24"/>
      <c r="J28" s="24"/>
      <c r="K28" s="24">
        <v>-2.5000000000000001E-4</v>
      </c>
      <c r="L28" s="24"/>
      <c r="M28" s="24"/>
      <c r="N28" s="24"/>
      <c r="O28" s="24"/>
      <c r="P28" s="44">
        <v>-2.5000000000000001E-4</v>
      </c>
      <c r="Q28" s="32"/>
      <c r="R28" s="32"/>
      <c r="S28" s="32"/>
      <c r="T28" s="32"/>
    </row>
    <row r="29" spans="1:20" ht="64.5" x14ac:dyDescent="0.25">
      <c r="A29" s="21" t="s">
        <v>56</v>
      </c>
      <c r="B29" s="24">
        <v>-2515.1916000000001</v>
      </c>
      <c r="C29" s="24">
        <v>-675.87288000000001</v>
      </c>
      <c r="D29" s="24">
        <v>-90</v>
      </c>
      <c r="E29" s="24">
        <v>-2040.16365</v>
      </c>
      <c r="F29" s="24"/>
      <c r="G29" s="24"/>
      <c r="H29" s="24">
        <v>-54.844099999999997</v>
      </c>
      <c r="I29" s="24"/>
      <c r="J29" s="24">
        <v>-235.50041999999999</v>
      </c>
      <c r="K29" s="24">
        <v>-163.33727999999999</v>
      </c>
      <c r="L29" s="24">
        <v>-671.69063000000006</v>
      </c>
      <c r="M29" s="24">
        <v>-169.49678</v>
      </c>
      <c r="N29" s="24">
        <v>-439.55961000000002</v>
      </c>
      <c r="O29" s="24">
        <v>-356.61738000000003</v>
      </c>
      <c r="P29" s="44">
        <v>-7412.2743300000002</v>
      </c>
      <c r="Q29" s="32"/>
      <c r="R29" s="32"/>
      <c r="S29" s="32"/>
      <c r="T29" s="32"/>
    </row>
    <row r="30" spans="1:20" ht="51.75" x14ac:dyDescent="0.25">
      <c r="A30" s="21" t="s">
        <v>57</v>
      </c>
      <c r="B30" s="24">
        <v>-1.0000000000000001E-5</v>
      </c>
      <c r="C30" s="24"/>
      <c r="D30" s="24"/>
      <c r="E30" s="24"/>
      <c r="F30" s="24"/>
      <c r="G30" s="24"/>
      <c r="H30" s="24"/>
      <c r="I30" s="24"/>
      <c r="J30" s="24"/>
      <c r="K30" s="24"/>
      <c r="L30" s="24"/>
      <c r="M30" s="24"/>
      <c r="N30" s="24"/>
      <c r="O30" s="24"/>
      <c r="P30" s="44">
        <v>-1.0000000000000001E-5</v>
      </c>
      <c r="Q30" s="32"/>
      <c r="R30" s="32"/>
      <c r="S30" s="32"/>
      <c r="T30" s="32"/>
    </row>
    <row r="31" spans="1:20" ht="26.25" x14ac:dyDescent="0.25">
      <c r="A31" s="21" t="s">
        <v>58</v>
      </c>
      <c r="B31" s="24"/>
      <c r="C31" s="24"/>
      <c r="D31" s="24"/>
      <c r="E31" s="24">
        <v>-51.274299999999997</v>
      </c>
      <c r="F31" s="24"/>
      <c r="G31" s="24"/>
      <c r="H31" s="24"/>
      <c r="I31" s="24"/>
      <c r="J31" s="24"/>
      <c r="K31" s="24"/>
      <c r="L31" s="24"/>
      <c r="M31" s="24"/>
      <c r="N31" s="24"/>
      <c r="O31" s="24"/>
      <c r="P31" s="44">
        <v>-51.274299999999997</v>
      </c>
      <c r="Q31" s="32"/>
      <c r="R31" s="32"/>
      <c r="S31" s="32"/>
      <c r="T31" s="32"/>
    </row>
    <row r="32" spans="1:20" ht="26.25" x14ac:dyDescent="0.25">
      <c r="A32" s="21" t="s">
        <v>59</v>
      </c>
      <c r="B32" s="24">
        <v>-1.0000000000000001E-5</v>
      </c>
      <c r="C32" s="24"/>
      <c r="D32" s="24"/>
      <c r="E32" s="24"/>
      <c r="F32" s="24"/>
      <c r="G32" s="24"/>
      <c r="H32" s="24"/>
      <c r="I32" s="24"/>
      <c r="J32" s="24">
        <v>-21.57226</v>
      </c>
      <c r="K32" s="24"/>
      <c r="L32" s="24"/>
      <c r="M32" s="24"/>
      <c r="N32" s="24"/>
      <c r="O32" s="24"/>
      <c r="P32" s="44">
        <v>-21.57227</v>
      </c>
      <c r="Q32" s="32"/>
      <c r="R32" s="32"/>
      <c r="S32" s="32"/>
      <c r="T32" s="32"/>
    </row>
    <row r="33" spans="1:20" ht="39" x14ac:dyDescent="0.25">
      <c r="A33" s="21" t="s">
        <v>60</v>
      </c>
      <c r="B33" s="24"/>
      <c r="C33" s="24"/>
      <c r="D33" s="24"/>
      <c r="E33" s="24"/>
      <c r="F33" s="24"/>
      <c r="G33" s="24"/>
      <c r="H33" s="24"/>
      <c r="I33" s="24"/>
      <c r="J33" s="24">
        <v>-3.6673</v>
      </c>
      <c r="K33" s="24">
        <v>-61.561</v>
      </c>
      <c r="L33" s="24"/>
      <c r="M33" s="24"/>
      <c r="N33" s="24"/>
      <c r="O33" s="24"/>
      <c r="P33" s="44">
        <v>-65.228300000000004</v>
      </c>
      <c r="Q33" s="32"/>
      <c r="R33" s="32"/>
      <c r="S33" s="32"/>
      <c r="T33" s="32"/>
    </row>
    <row r="34" spans="1:20" ht="64.5" x14ac:dyDescent="0.25">
      <c r="A34" s="21" t="s">
        <v>61</v>
      </c>
      <c r="B34" s="24">
        <v>-9140.3011000000006</v>
      </c>
      <c r="C34" s="24"/>
      <c r="D34" s="24"/>
      <c r="E34" s="24"/>
      <c r="F34" s="24"/>
      <c r="G34" s="24"/>
      <c r="H34" s="24"/>
      <c r="I34" s="24"/>
      <c r="J34" s="24"/>
      <c r="K34" s="24"/>
      <c r="L34" s="24"/>
      <c r="M34" s="24"/>
      <c r="N34" s="24"/>
      <c r="O34" s="24"/>
      <c r="P34" s="44">
        <v>-9140.3011000000006</v>
      </c>
      <c r="Q34" s="32"/>
      <c r="R34" s="32"/>
      <c r="S34" s="32"/>
      <c r="T34" s="32"/>
    </row>
    <row r="35" spans="1:20" ht="64.5" x14ac:dyDescent="0.25">
      <c r="A35" s="21" t="s">
        <v>62</v>
      </c>
      <c r="B35" s="24">
        <v>-1198.7957200000001</v>
      </c>
      <c r="C35" s="24">
        <v>-4114.6498899999997</v>
      </c>
      <c r="D35" s="24"/>
      <c r="E35" s="24">
        <v>-72.432450000000003</v>
      </c>
      <c r="F35" s="24">
        <v>-4.1027899999999997</v>
      </c>
      <c r="G35" s="24"/>
      <c r="H35" s="24"/>
      <c r="I35" s="24"/>
      <c r="J35" s="24">
        <v>-669.08036000000004</v>
      </c>
      <c r="K35" s="24"/>
      <c r="L35" s="24">
        <v>-181.80330000000001</v>
      </c>
      <c r="M35" s="24">
        <v>-231.99368999999999</v>
      </c>
      <c r="N35" s="24"/>
      <c r="O35" s="24"/>
      <c r="P35" s="44">
        <v>-6472.8581999999997</v>
      </c>
      <c r="Q35" s="32"/>
      <c r="R35" s="32"/>
      <c r="S35" s="32"/>
      <c r="T35" s="32"/>
    </row>
    <row r="36" spans="1:20" x14ac:dyDescent="0.25">
      <c r="A36" s="22" t="s">
        <v>63</v>
      </c>
      <c r="B36" s="25">
        <v>38281.31394</v>
      </c>
      <c r="C36" s="25">
        <v>32992.64471</v>
      </c>
      <c r="D36" s="25">
        <v>-505.83258000000001</v>
      </c>
      <c r="E36" s="25">
        <v>-3894.7845299999999</v>
      </c>
      <c r="F36" s="25">
        <v>-4744.2189799999996</v>
      </c>
      <c r="G36" s="25">
        <v>-344.15616999999997</v>
      </c>
      <c r="H36" s="25">
        <v>1840.49514</v>
      </c>
      <c r="I36" s="25">
        <v>-181.08</v>
      </c>
      <c r="J36" s="25">
        <v>24129.323520000002</v>
      </c>
      <c r="K36" s="25">
        <v>-1007.4160000000001</v>
      </c>
      <c r="L36" s="25">
        <v>-2673.4311299999999</v>
      </c>
      <c r="M36" s="25">
        <v>-4375.2774799999997</v>
      </c>
      <c r="N36" s="25">
        <v>480.58965000000001</v>
      </c>
      <c r="O36" s="25">
        <v>-1790.5726199999999</v>
      </c>
      <c r="P36" s="44">
        <v>78207.597469999993</v>
      </c>
      <c r="Q36" s="40"/>
      <c r="R36" s="40"/>
      <c r="S36" s="40"/>
      <c r="T36" s="40"/>
    </row>
    <row r="37" spans="1:20" x14ac:dyDescent="0.25">
      <c r="B37" s="41"/>
      <c r="C37" s="41"/>
      <c r="D37" s="41"/>
      <c r="E37" s="41"/>
      <c r="F37" s="41"/>
      <c r="G37" s="41"/>
      <c r="H37" s="41"/>
      <c r="I37" s="41"/>
      <c r="J37" s="41"/>
      <c r="K37" s="41"/>
      <c r="L37" s="41"/>
      <c r="M37" s="41"/>
      <c r="N37" s="41"/>
      <c r="O37" s="41"/>
      <c r="P37" s="41"/>
    </row>
    <row r="38" spans="1:20" x14ac:dyDescent="0.25">
      <c r="A38" s="36" t="s">
        <v>30</v>
      </c>
      <c r="B38" s="45">
        <f>P36+Учреждения!B95</f>
        <v>2772295.2196</v>
      </c>
      <c r="C38" s="41"/>
      <c r="D38" s="41"/>
      <c r="E38" s="41"/>
      <c r="F38" s="41"/>
      <c r="G38" s="41"/>
      <c r="H38" s="41"/>
      <c r="I38" s="41"/>
      <c r="J38" s="41"/>
      <c r="K38" s="41"/>
      <c r="L38" s="41"/>
      <c r="M38" s="41"/>
      <c r="N38" s="41"/>
      <c r="O38" s="41"/>
      <c r="P38" s="41"/>
    </row>
    <row r="39" spans="1:20" ht="32.25" customHeight="1" x14ac:dyDescent="0.25">
      <c r="A39" s="36" t="str">
        <f>CONCATENATE("Остатки бюджетных средств на ",C2,"г.")</f>
        <v>Остатки бюджетных средств на 01.01.2022г.</v>
      </c>
      <c r="B39" s="45">
        <v>2178504.2000000002</v>
      </c>
      <c r="C39" s="41"/>
      <c r="D39" s="41"/>
      <c r="E39" s="41"/>
      <c r="F39" s="41"/>
      <c r="G39" s="41"/>
      <c r="H39" s="41"/>
      <c r="I39" s="41"/>
      <c r="J39" s="41"/>
      <c r="K39" s="41"/>
      <c r="L39" s="41"/>
      <c r="M39" s="41"/>
      <c r="N39" s="41"/>
      <c r="O39" s="41"/>
      <c r="P39" s="41"/>
    </row>
  </sheetData>
  <pageMargins left="0.23622047244094491" right="0.23622047244094491"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2022-03-01T02:41:25Z</dcterms:modified>
</cp:coreProperties>
</file>