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Учреждения!$32:$33</definedName>
    <definedName name="_xlnm.Print_Area" localSheetId="1">'Муниципальные районы'!$A$1:$P$14</definedName>
    <definedName name="_xlnm.Print_Area" localSheetId="0">Учреждения!$A$1:$E$65</definedName>
  </definedNames>
  <calcPr calcId="162913" refMode="R1C1"/>
</workbook>
</file>

<file path=xl/calcChain.xml><?xml version="1.0" encoding="utf-8"?>
<calcChain xmlns="http://schemas.openxmlformats.org/spreadsheetml/2006/main">
  <c r="E8" i="1" l="1"/>
  <c r="E9" i="1"/>
  <c r="E28" i="1"/>
  <c r="B12" i="2"/>
  <c r="A2" i="2" l="1"/>
  <c r="B2" i="2" s="1"/>
  <c r="C2" i="2" s="1"/>
  <c r="A13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<sst xmlns="http://schemas.openxmlformats.org/spreadsheetml/2006/main" count="92" uniqueCount="91">
  <si>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</si>
  <si>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</si>
  <si>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</si>
  <si>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</si>
  <si>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</si>
  <si>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</si>
  <si>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</si>
  <si>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</si>
  <si>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</si>
  <si>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</si>
  <si>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</si>
  <si>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</si>
  <si>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</si>
  <si>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</si>
  <si>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</si>
  <si>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</si>
  <si>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</si>
  <si>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</si>
  <si>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</si>
  <si>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</si>
  <si>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</si>
  <si>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</si>
  <si>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</si>
  <si>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</si>
  <si>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</si>
  <si>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</si>
  <si>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</si>
  <si>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</si>
  <si>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</si>
  <si>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</si>
  <si>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</si>
  <si>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</si>
  <si>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</si>
  <si>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</si>
  <si>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Создание модельных муниципальных библиотек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</si>
  <si>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</si>
  <si>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</si>
  <si>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25.02.2022</t>
  </si>
  <si>
    <t>Законодательное Собрание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</si>
  <si>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</si>
  <si>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</si>
  <si>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</si>
  <si>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</si>
  <si>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</si>
  <si>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</si>
  <si>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</si>
  <si>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</si>
  <si>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</si>
  <si>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</si>
  <si>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</si>
  <si>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</si>
  <si>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</si>
  <si>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</si>
  <si>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</si>
  <si>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</si>
  <si>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</si>
  <si>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</si>
  <si>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</si>
  <si>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</si>
  <si>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</si>
  <si>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</si>
  <si>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</si>
  <si>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</si>
  <si>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</si>
  <si>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</si>
  <si>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</si>
  <si>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</si>
  <si>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</si>
  <si>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</si>
  <si>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21.02.2022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</si>
  <si>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</si>
  <si>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</si>
  <si>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</si>
  <si>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</si>
  <si>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развитие паллиативной медицинской помощи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</si>
  <si>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</si>
  <si>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</si>
  <si>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</si>
  <si>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</si>
  <si>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</si>
  <si>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</si>
  <si>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</si>
  <si>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</si>
  <si>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</si>
  <si>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</si>
  <si>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</si>
  <si>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</si>
  <si>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в бюджеты субъектов Российской Федерации</t>
  </si>
  <si>
    <t>Всего доходов без учета привлеченных средств: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</si>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</sst>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7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6" fontId="17" fillId="0" borderId="7" xfId="1" applyNumberFormat="1" applyFont="1" applyFill="1" applyBorder="1" applyAlignment="1" applyProtection="1">
      <alignment horizontal="right" vertical="center"/>
    </xf>
    <xf numFmtId="164" fontId="18" fillId="0" borderId="4" xfId="0" applyNumberFormat="1" applyFont="1" applyFill="1" applyBorder="1" applyAlignment="1">
      <alignment horizontal="right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9" fontId="17" fillId="0" borderId="11" xfId="1" applyNumberFormat="1" applyFont="1" applyFill="1" applyBorder="1" applyAlignment="1" applyProtection="1">
      <alignment horizontal="left" vertical="center" wrapText="1"/>
    </xf>
    <xf numFmtId="49" fontId="17" fillId="0" borderId="12" xfId="1" applyNumberFormat="1" applyFont="1" applyFill="1" applyBorder="1" applyAlignment="1" applyProtection="1">
      <alignment horizontal="left" vertical="center" wrapText="1"/>
    </xf>
    <xf numFmtId="49" fontId="17" fillId="0" borderId="13" xfId="1" applyNumberFormat="1" applyFont="1" applyFill="1" applyBorder="1" applyAlignment="1" applyProtection="1">
      <alignment horizontal="lef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BreakPreview" topLeftCell="A40" zoomScaleNormal="100" zoomScaleSheetLayoutView="100" workbookViewId="0">
      <selection activeCell="E8" sqref="E8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6.710937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54" t="s">
        <v>0</v>
      </c>
      <c r="B1" s="54"/>
      <c r="C1" s="54"/>
      <c r="D1" s="54"/>
      <c r="E1" s="54"/>
      <c r="F1" s="37" t="s">
        <v>69</v>
      </c>
      <c r="G1" s="38" t="str">
        <f>TEXT(F1,"[$-FC19]ДД ММММ")</f>
        <v>21 февраля</v>
      </c>
      <c r="H1" s="38" t="str">
        <f>TEXT(F1,"[$-FC19]ДД.ММ.ГГГ \г")</f>
        <v>21.02.2022 г</v>
      </c>
    </row>
    <row r="2" spans="1:9" ht="15.75" x14ac:dyDescent="0.25">
      <c r="A2" s="54" t="str">
        <f>CONCATENATE("с ",G1," по ",G2,"ода")</f>
        <v>с 21 февраля по 25 февраля 2022 года</v>
      </c>
      <c r="B2" s="54"/>
      <c r="C2" s="54"/>
      <c r="D2" s="54"/>
      <c r="E2" s="54"/>
      <c r="F2" s="37" t="s">
        <v>37</v>
      </c>
      <c r="G2" s="38" t="str">
        <f>TEXT(F2,"[$-FC19]ДД ММММ ГГГ \г")</f>
        <v>25 февраля 2022 г</v>
      </c>
      <c r="H2" s="38" t="str">
        <f>TEXT(F2,"[$-FC19]ДД.ММ.ГГГ \г")</f>
        <v>25.02.2022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5" t="str">
        <f>CONCATENATE("Остатки средств на ",H1,".")</f>
        <v>Остатки средств на 21.02.2022 г.</v>
      </c>
      <c r="B5" s="56"/>
      <c r="C5" s="56"/>
      <c r="D5" s="57"/>
      <c r="E5" s="8">
        <v>6089926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62" t="s">
        <v>2</v>
      </c>
      <c r="B7" s="63"/>
      <c r="C7" s="63"/>
      <c r="D7" s="63"/>
      <c r="E7" s="13"/>
    </row>
    <row r="8" spans="1:9" x14ac:dyDescent="0.25">
      <c r="A8" s="64" t="s">
        <v>3</v>
      </c>
      <c r="B8" s="63"/>
      <c r="C8" s="63"/>
      <c r="D8" s="63"/>
      <c r="E8" s="9">
        <f>E28-E9</f>
        <v>407178.1378599999</v>
      </c>
    </row>
    <row r="9" spans="1:9" x14ac:dyDescent="0.25">
      <c r="A9" s="65" t="s">
        <v>4</v>
      </c>
      <c r="B9" s="63"/>
      <c r="C9" s="63"/>
      <c r="D9" s="63"/>
      <c r="E9" s="14">
        <f>SUM(E10:E27)</f>
        <v>927110.7</v>
      </c>
    </row>
    <row r="10" spans="1:9" ht="29.25" customHeight="1" x14ac:dyDescent="0.25">
      <c r="A10" s="66" t="s">
        <v>70</v>
      </c>
      <c r="B10" s="67"/>
      <c r="C10" s="67"/>
      <c r="D10" s="68"/>
      <c r="E10" s="46">
        <v>52532</v>
      </c>
    </row>
    <row r="11" spans="1:9" x14ac:dyDescent="0.25">
      <c r="A11" s="48" t="s">
        <v>71</v>
      </c>
      <c r="B11" s="49"/>
      <c r="C11" s="49"/>
      <c r="D11" s="50"/>
      <c r="E11" s="46">
        <v>9597.4</v>
      </c>
    </row>
    <row r="12" spans="1:9" ht="41.25" customHeight="1" x14ac:dyDescent="0.25">
      <c r="A12" s="48" t="s">
        <v>72</v>
      </c>
      <c r="B12" s="49"/>
      <c r="C12" s="49"/>
      <c r="D12" s="50"/>
      <c r="E12" s="46">
        <v>1781.9</v>
      </c>
    </row>
    <row r="13" spans="1:9" ht="42" customHeight="1" x14ac:dyDescent="0.25">
      <c r="A13" s="48" t="s">
        <v>73</v>
      </c>
      <c r="B13" s="49"/>
      <c r="C13" s="49"/>
      <c r="D13" s="50"/>
      <c r="E13" s="46">
        <v>358.6</v>
      </c>
    </row>
    <row r="14" spans="1:9" x14ac:dyDescent="0.25">
      <c r="A14" s="48" t="s">
        <v>74</v>
      </c>
      <c r="B14" s="49"/>
      <c r="C14" s="49"/>
      <c r="D14" s="50"/>
      <c r="E14" s="46">
        <v>74.7</v>
      </c>
    </row>
    <row r="15" spans="1:9" ht="29.25" customHeight="1" x14ac:dyDescent="0.25">
      <c r="A15" s="48" t="s">
        <v>75</v>
      </c>
      <c r="B15" s="49"/>
      <c r="C15" s="49"/>
      <c r="D15" s="50"/>
      <c r="E15" s="46">
        <v>1368.2</v>
      </c>
    </row>
    <row r="16" spans="1:9" ht="29.25" customHeight="1" x14ac:dyDescent="0.25">
      <c r="A16" s="48" t="s">
        <v>76</v>
      </c>
      <c r="B16" s="49"/>
      <c r="C16" s="49"/>
      <c r="D16" s="50"/>
      <c r="E16" s="46">
        <v>20077.099999999999</v>
      </c>
    </row>
    <row r="17" spans="1:5" ht="39.75" customHeight="1" x14ac:dyDescent="0.25">
      <c r="A17" s="48" t="s">
        <v>77</v>
      </c>
      <c r="B17" s="49"/>
      <c r="C17" s="49"/>
      <c r="D17" s="50"/>
      <c r="E17" s="46">
        <v>213.5</v>
      </c>
    </row>
    <row r="18" spans="1:5" ht="31.5" customHeight="1" x14ac:dyDescent="0.25">
      <c r="A18" s="48" t="s">
        <v>78</v>
      </c>
      <c r="B18" s="49"/>
      <c r="C18" s="49"/>
      <c r="D18" s="50"/>
      <c r="E18" s="46">
        <v>974.9</v>
      </c>
    </row>
    <row r="19" spans="1:5" ht="29.25" customHeight="1" x14ac:dyDescent="0.25">
      <c r="A19" s="48" t="s">
        <v>79</v>
      </c>
      <c r="B19" s="49"/>
      <c r="C19" s="49"/>
      <c r="D19" s="50"/>
      <c r="E19" s="46">
        <v>312.7</v>
      </c>
    </row>
    <row r="20" spans="1:5" x14ac:dyDescent="0.25">
      <c r="A20" s="48" t="s">
        <v>80</v>
      </c>
      <c r="B20" s="49"/>
      <c r="C20" s="49"/>
      <c r="D20" s="50"/>
      <c r="E20" s="46">
        <v>5062.7</v>
      </c>
    </row>
    <row r="21" spans="1:5" ht="16.5" customHeight="1" x14ac:dyDescent="0.25">
      <c r="A21" s="48" t="s">
        <v>81</v>
      </c>
      <c r="B21" s="49"/>
      <c r="C21" s="49"/>
      <c r="D21" s="50"/>
      <c r="E21" s="46">
        <v>4328.5</v>
      </c>
    </row>
    <row r="22" spans="1:5" ht="41.25" customHeight="1" x14ac:dyDescent="0.25">
      <c r="A22" s="48" t="s">
        <v>82</v>
      </c>
      <c r="B22" s="49"/>
      <c r="C22" s="49"/>
      <c r="D22" s="50"/>
      <c r="E22" s="46">
        <v>3130.2</v>
      </c>
    </row>
    <row r="23" spans="1:5" x14ac:dyDescent="0.25">
      <c r="A23" s="48" t="s">
        <v>83</v>
      </c>
      <c r="B23" s="49"/>
      <c r="C23" s="49"/>
      <c r="D23" s="50"/>
      <c r="E23" s="46">
        <v>2376</v>
      </c>
    </row>
    <row r="24" spans="1:5" ht="27" customHeight="1" x14ac:dyDescent="0.25">
      <c r="A24" s="48" t="s">
        <v>84</v>
      </c>
      <c r="B24" s="49"/>
      <c r="C24" s="49"/>
      <c r="D24" s="50"/>
      <c r="E24" s="46">
        <v>368.5</v>
      </c>
    </row>
    <row r="25" spans="1:5" ht="31.5" customHeight="1" x14ac:dyDescent="0.25">
      <c r="A25" s="48" t="s">
        <v>85</v>
      </c>
      <c r="B25" s="49"/>
      <c r="C25" s="49"/>
      <c r="D25" s="50"/>
      <c r="E25" s="46">
        <v>17427.8</v>
      </c>
    </row>
    <row r="26" spans="1:5" x14ac:dyDescent="0.25">
      <c r="A26" s="48" t="s">
        <v>86</v>
      </c>
      <c r="B26" s="49"/>
      <c r="C26" s="49"/>
      <c r="D26" s="50"/>
      <c r="E26" s="46">
        <v>6852.8</v>
      </c>
    </row>
    <row r="27" spans="1:5" ht="21" customHeight="1" x14ac:dyDescent="0.25">
      <c r="A27" s="48" t="s">
        <v>87</v>
      </c>
      <c r="B27" s="49"/>
      <c r="C27" s="49"/>
      <c r="D27" s="50"/>
      <c r="E27" s="46">
        <v>800273.2</v>
      </c>
    </row>
    <row r="28" spans="1:5" x14ac:dyDescent="0.25">
      <c r="A28" s="71" t="s">
        <v>88</v>
      </c>
      <c r="B28" s="64"/>
      <c r="C28" s="64"/>
      <c r="D28" s="64"/>
      <c r="E28" s="13">
        <f>'Муниципальные районы'!B13-Учреждения!E5+'Муниципальные районы'!B12</f>
        <v>1334288.8378599999</v>
      </c>
    </row>
    <row r="29" spans="1:5" x14ac:dyDescent="0.25">
      <c r="A29" s="69" t="s">
        <v>89</v>
      </c>
      <c r="B29" s="70"/>
      <c r="C29" s="70"/>
      <c r="D29" s="70"/>
      <c r="E29" s="47"/>
    </row>
    <row r="30" spans="1:5" ht="75.75" customHeight="1" x14ac:dyDescent="0.25">
      <c r="A30" s="51" t="s">
        <v>90</v>
      </c>
      <c r="B30" s="52"/>
      <c r="C30" s="52"/>
      <c r="D30" s="53"/>
      <c r="E30" s="47">
        <v>3282063.32</v>
      </c>
    </row>
    <row r="31" spans="1:5" x14ac:dyDescent="0.25">
      <c r="A31" s="15"/>
      <c r="B31" s="16"/>
      <c r="C31" s="16"/>
      <c r="D31" s="6"/>
      <c r="E31" s="17"/>
    </row>
    <row r="32" spans="1:5" x14ac:dyDescent="0.25">
      <c r="A32" s="58" t="s">
        <v>13</v>
      </c>
      <c r="B32" s="60" t="s">
        <v>5</v>
      </c>
      <c r="C32" s="61" t="s">
        <v>6</v>
      </c>
      <c r="D32" s="61"/>
      <c r="E32" s="61"/>
    </row>
    <row r="33" spans="1:6" ht="90" x14ac:dyDescent="0.25">
      <c r="A33" s="59"/>
      <c r="B33" s="60"/>
      <c r="C33" s="18" t="s">
        <v>7</v>
      </c>
      <c r="D33" s="18" t="s">
        <v>8</v>
      </c>
      <c r="E33" s="18" t="s">
        <v>9</v>
      </c>
    </row>
    <row r="34" spans="1:6" x14ac:dyDescent="0.25">
      <c r="A34" s="19" t="s">
        <v>38</v>
      </c>
      <c r="B34" s="42">
        <v>8218.0434100000002</v>
      </c>
      <c r="C34" s="42">
        <v>4642.1388900000002</v>
      </c>
      <c r="D34" s="42">
        <v>3210.54738</v>
      </c>
      <c r="E34" s="42"/>
      <c r="F34" s="41"/>
    </row>
    <row r="35" spans="1:6" x14ac:dyDescent="0.25">
      <c r="A35" s="19" t="s">
        <v>39</v>
      </c>
      <c r="B35" s="42">
        <v>3742.3</v>
      </c>
      <c r="C35" s="42">
        <v>500</v>
      </c>
      <c r="D35" s="42">
        <v>570</v>
      </c>
      <c r="E35" s="42"/>
      <c r="F35" s="41"/>
    </row>
    <row r="36" spans="1:6" ht="30" x14ac:dyDescent="0.25">
      <c r="A36" s="19" t="s">
        <v>40</v>
      </c>
      <c r="B36" s="42">
        <v>17240.618299999998</v>
      </c>
      <c r="C36" s="42">
        <v>614.67592000000002</v>
      </c>
      <c r="D36" s="42"/>
      <c r="E36" s="42">
        <v>3451.3620000000001</v>
      </c>
      <c r="F36" s="41"/>
    </row>
    <row r="37" spans="1:6" x14ac:dyDescent="0.25">
      <c r="A37" s="19" t="s">
        <v>41</v>
      </c>
      <c r="B37" s="42">
        <v>6529.4432500000003</v>
      </c>
      <c r="C37" s="42">
        <v>4916.5</v>
      </c>
      <c r="D37" s="42">
        <v>1408.4590000000001</v>
      </c>
      <c r="E37" s="42"/>
      <c r="F37" s="41"/>
    </row>
    <row r="38" spans="1:6" x14ac:dyDescent="0.25">
      <c r="A38" s="19" t="s">
        <v>42</v>
      </c>
      <c r="B38" s="42">
        <v>30.5</v>
      </c>
      <c r="C38" s="42"/>
      <c r="D38" s="42"/>
      <c r="E38" s="42"/>
      <c r="F38" s="41"/>
    </row>
    <row r="39" spans="1:6" ht="30" x14ac:dyDescent="0.25">
      <c r="A39" s="19" t="s">
        <v>43</v>
      </c>
      <c r="B39" s="42">
        <v>165250.02590000001</v>
      </c>
      <c r="C39" s="42"/>
      <c r="D39" s="42"/>
      <c r="E39" s="42"/>
      <c r="F39" s="41"/>
    </row>
    <row r="40" spans="1:6" x14ac:dyDescent="0.25">
      <c r="A40" s="19" t="s">
        <v>44</v>
      </c>
      <c r="B40" s="42">
        <v>8342</v>
      </c>
      <c r="C40" s="42">
        <v>5500</v>
      </c>
      <c r="D40" s="42">
        <v>2742</v>
      </c>
      <c r="E40" s="42"/>
      <c r="F40" s="41"/>
    </row>
    <row r="41" spans="1:6" x14ac:dyDescent="0.25">
      <c r="A41" s="19" t="s">
        <v>45</v>
      </c>
      <c r="B41" s="42">
        <v>18959.995579999999</v>
      </c>
      <c r="C41" s="42">
        <v>3050</v>
      </c>
      <c r="D41" s="42">
        <v>1315</v>
      </c>
      <c r="E41" s="42">
        <v>2000</v>
      </c>
      <c r="F41" s="41"/>
    </row>
    <row r="42" spans="1:6" x14ac:dyDescent="0.25">
      <c r="A42" s="19" t="s">
        <v>46</v>
      </c>
      <c r="B42" s="42">
        <v>16183.922</v>
      </c>
      <c r="C42" s="42">
        <v>4744.3785600000001</v>
      </c>
      <c r="D42" s="42">
        <v>1905.3209199999999</v>
      </c>
      <c r="E42" s="42"/>
      <c r="F42" s="41"/>
    </row>
    <row r="43" spans="1:6" x14ac:dyDescent="0.25">
      <c r="A43" s="19" t="s">
        <v>47</v>
      </c>
      <c r="B43" s="42">
        <v>80463.255959999995</v>
      </c>
      <c r="C43" s="42">
        <v>6758.1796400000003</v>
      </c>
      <c r="D43" s="42">
        <v>3272.6486799999998</v>
      </c>
      <c r="E43" s="42">
        <v>3000</v>
      </c>
      <c r="F43" s="41"/>
    </row>
    <row r="44" spans="1:6" ht="30" x14ac:dyDescent="0.25">
      <c r="A44" s="19" t="s">
        <v>48</v>
      </c>
      <c r="B44" s="42">
        <v>7147.8712999999998</v>
      </c>
      <c r="C44" s="42">
        <v>1731.7743499999999</v>
      </c>
      <c r="D44" s="42">
        <v>1400</v>
      </c>
      <c r="E44" s="42">
        <v>3668.3995799999998</v>
      </c>
      <c r="F44" s="41"/>
    </row>
    <row r="45" spans="1:6" x14ac:dyDescent="0.25">
      <c r="A45" s="19" t="s">
        <v>49</v>
      </c>
      <c r="B45" s="42">
        <v>3800.4019600000001</v>
      </c>
      <c r="C45" s="42"/>
      <c r="D45" s="42"/>
      <c r="E45" s="42"/>
      <c r="F45" s="41"/>
    </row>
    <row r="46" spans="1:6" x14ac:dyDescent="0.25">
      <c r="A46" s="19" t="s">
        <v>50</v>
      </c>
      <c r="B46" s="42">
        <v>5149.7128400000001</v>
      </c>
      <c r="C46" s="42">
        <v>2400</v>
      </c>
      <c r="D46" s="42"/>
      <c r="E46" s="42"/>
      <c r="F46" s="41"/>
    </row>
    <row r="47" spans="1:6" ht="21" customHeight="1" x14ac:dyDescent="0.25">
      <c r="A47" s="19" t="s">
        <v>51</v>
      </c>
      <c r="B47" s="42">
        <v>5220</v>
      </c>
      <c r="C47" s="42">
        <v>1300</v>
      </c>
      <c r="D47" s="42">
        <v>1200</v>
      </c>
      <c r="E47" s="42"/>
      <c r="F47" s="41"/>
    </row>
    <row r="48" spans="1:6" x14ac:dyDescent="0.25">
      <c r="A48" s="19" t="s">
        <v>52</v>
      </c>
      <c r="B48" s="42">
        <v>8162.8060999999998</v>
      </c>
      <c r="C48" s="42">
        <v>2983.2294299999999</v>
      </c>
      <c r="D48" s="42">
        <v>1818.30935</v>
      </c>
      <c r="E48" s="42">
        <v>2428.7118700000001</v>
      </c>
      <c r="F48" s="41"/>
    </row>
    <row r="49" spans="1:6" x14ac:dyDescent="0.25">
      <c r="A49" s="19" t="s">
        <v>53</v>
      </c>
      <c r="B49" s="42">
        <v>42.714260000000003</v>
      </c>
      <c r="C49" s="42"/>
      <c r="D49" s="42"/>
      <c r="E49" s="42"/>
      <c r="F49" s="41"/>
    </row>
    <row r="50" spans="1:6" x14ac:dyDescent="0.25">
      <c r="A50" s="19" t="s">
        <v>54</v>
      </c>
      <c r="B50" s="42">
        <v>321516.38140999997</v>
      </c>
      <c r="C50" s="42"/>
      <c r="D50" s="42"/>
      <c r="E50" s="42"/>
      <c r="F50" s="41"/>
    </row>
    <row r="51" spans="1:6" ht="15.75" customHeight="1" x14ac:dyDescent="0.25">
      <c r="A51" s="19" t="s">
        <v>55</v>
      </c>
      <c r="B51" s="42">
        <v>9700.18</v>
      </c>
      <c r="C51" s="42">
        <v>5100</v>
      </c>
      <c r="D51" s="42">
        <v>4500</v>
      </c>
      <c r="E51" s="42"/>
      <c r="F51" s="41"/>
    </row>
    <row r="52" spans="1:6" x14ac:dyDescent="0.25">
      <c r="A52" s="19" t="s">
        <v>56</v>
      </c>
      <c r="B52" s="42">
        <v>114.99299999999999</v>
      </c>
      <c r="C52" s="42"/>
      <c r="D52" s="42"/>
      <c r="E52" s="42"/>
      <c r="F52" s="41"/>
    </row>
    <row r="53" spans="1:6" x14ac:dyDescent="0.25">
      <c r="A53" s="19" t="s">
        <v>57</v>
      </c>
      <c r="B53" s="42">
        <v>718.78197999999998</v>
      </c>
      <c r="C53" s="42">
        <v>166.50899999999999</v>
      </c>
      <c r="D53" s="42">
        <v>490.5</v>
      </c>
      <c r="E53" s="42"/>
      <c r="F53" s="41"/>
    </row>
    <row r="54" spans="1:6" x14ac:dyDescent="0.25">
      <c r="A54" s="19" t="s">
        <v>58</v>
      </c>
      <c r="B54" s="42">
        <v>3077.8816400000001</v>
      </c>
      <c r="C54" s="42">
        <v>2289.1416399999998</v>
      </c>
      <c r="D54" s="42">
        <v>787.20399999999995</v>
      </c>
      <c r="E54" s="42"/>
      <c r="F54" s="41"/>
    </row>
    <row r="55" spans="1:6" x14ac:dyDescent="0.25">
      <c r="A55" s="19" t="s">
        <v>59</v>
      </c>
      <c r="B55" s="42">
        <v>14050.450440000001</v>
      </c>
      <c r="C55" s="42">
        <v>3030</v>
      </c>
      <c r="D55" s="42"/>
      <c r="E55" s="42"/>
      <c r="F55" s="41"/>
    </row>
    <row r="56" spans="1:6" x14ac:dyDescent="0.25">
      <c r="A56" s="19" t="s">
        <v>60</v>
      </c>
      <c r="B56" s="42">
        <v>2705.4580000000001</v>
      </c>
      <c r="C56" s="42"/>
      <c r="D56" s="42"/>
      <c r="E56" s="42"/>
      <c r="F56" s="41"/>
    </row>
    <row r="57" spans="1:6" x14ac:dyDescent="0.25">
      <c r="A57" s="19" t="s">
        <v>61</v>
      </c>
      <c r="B57" s="42">
        <v>160.23590999999999</v>
      </c>
      <c r="C57" s="42">
        <v>55.45391</v>
      </c>
      <c r="D57" s="42"/>
      <c r="E57" s="42"/>
      <c r="F57" s="41"/>
    </row>
    <row r="58" spans="1:6" x14ac:dyDescent="0.25">
      <c r="A58" s="19" t="s">
        <v>62</v>
      </c>
      <c r="B58" s="42">
        <v>6636.9454999999998</v>
      </c>
      <c r="C58" s="42"/>
      <c r="D58" s="42"/>
      <c r="E58" s="42"/>
      <c r="F58" s="41"/>
    </row>
    <row r="59" spans="1:6" x14ac:dyDescent="0.25">
      <c r="A59" s="19" t="s">
        <v>63</v>
      </c>
      <c r="B59" s="42">
        <v>513.75591999999995</v>
      </c>
      <c r="C59" s="42">
        <v>239.10718</v>
      </c>
      <c r="D59" s="42">
        <v>134.86374000000001</v>
      </c>
      <c r="E59" s="42"/>
      <c r="F59" s="41"/>
    </row>
    <row r="60" spans="1:6" ht="30" x14ac:dyDescent="0.25">
      <c r="A60" s="19" t="s">
        <v>64</v>
      </c>
      <c r="B60" s="42">
        <v>6152.3067799999999</v>
      </c>
      <c r="C60" s="42">
        <v>3539.5054500000001</v>
      </c>
      <c r="D60" s="42">
        <v>1715.8236199999999</v>
      </c>
      <c r="E60" s="42"/>
      <c r="F60" s="41"/>
    </row>
    <row r="61" spans="1:6" ht="30" x14ac:dyDescent="0.25">
      <c r="A61" s="19" t="s">
        <v>65</v>
      </c>
      <c r="B61" s="42">
        <v>100</v>
      </c>
      <c r="C61" s="42"/>
      <c r="D61" s="42"/>
      <c r="E61" s="42"/>
      <c r="F61" s="41"/>
    </row>
    <row r="62" spans="1:6" ht="30" x14ac:dyDescent="0.25">
      <c r="A62" s="19" t="s">
        <v>66</v>
      </c>
      <c r="B62" s="42">
        <v>416.459</v>
      </c>
      <c r="C62" s="42"/>
      <c r="D62" s="42"/>
      <c r="E62" s="42"/>
      <c r="F62" s="41"/>
    </row>
    <row r="63" spans="1:6" ht="30" x14ac:dyDescent="0.25">
      <c r="A63" s="19" t="s">
        <v>67</v>
      </c>
      <c r="B63" s="42">
        <v>1507.4549999999999</v>
      </c>
      <c r="C63" s="42">
        <v>911.44799999999998</v>
      </c>
      <c r="D63" s="42">
        <v>588.702</v>
      </c>
      <c r="E63" s="42"/>
      <c r="F63" s="41"/>
    </row>
    <row r="64" spans="1:6" x14ac:dyDescent="0.25">
      <c r="A64" s="20" t="s">
        <v>68</v>
      </c>
      <c r="B64" s="43">
        <v>721854.89543999999</v>
      </c>
      <c r="C64" s="43">
        <v>54472.041969999998</v>
      </c>
      <c r="D64" s="43">
        <v>27059.378690000001</v>
      </c>
      <c r="E64" s="43">
        <v>14548.47345</v>
      </c>
      <c r="F64" s="41"/>
    </row>
    <row r="65" spans="2:5" x14ac:dyDescent="0.25">
      <c r="B65" s="41"/>
      <c r="C65" s="41"/>
      <c r="D65" s="41"/>
      <c r="E65" s="41"/>
    </row>
  </sheetData>
  <mergeCells count="30">
    <mergeCell ref="A32:A33"/>
    <mergeCell ref="B32:B33"/>
    <mergeCell ref="C32:E32"/>
    <mergeCell ref="A7:D7"/>
    <mergeCell ref="A8:D8"/>
    <mergeCell ref="A9:D9"/>
    <mergeCell ref="A11:D11"/>
    <mergeCell ref="A10:D10"/>
    <mergeCell ref="A29:D29"/>
    <mergeCell ref="A28:D28"/>
    <mergeCell ref="A17:D17"/>
    <mergeCell ref="A21:D21"/>
    <mergeCell ref="A20:D20"/>
    <mergeCell ref="A19:D19"/>
    <mergeCell ref="A24:D24"/>
    <mergeCell ref="A23:D23"/>
    <mergeCell ref="A1:E1"/>
    <mergeCell ref="A2:E2"/>
    <mergeCell ref="A5:D5"/>
    <mergeCell ref="A16:D16"/>
    <mergeCell ref="A15:D15"/>
    <mergeCell ref="A14:D14"/>
    <mergeCell ref="A13:D13"/>
    <mergeCell ref="A12:D12"/>
    <mergeCell ref="A18:D18"/>
    <mergeCell ref="A22:D22"/>
    <mergeCell ref="A30:D30"/>
    <mergeCell ref="A27:D27"/>
    <mergeCell ref="A26:D26"/>
    <mergeCell ref="A25:D2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BreakPreview" topLeftCell="A4" zoomScaleNormal="100" zoomScaleSheetLayoutView="100" workbookViewId="0">
      <selection activeCell="T4" sqref="T4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37</v>
      </c>
      <c r="C1" s="29" t="s">
        <v>12</v>
      </c>
    </row>
    <row r="2" spans="1:20" x14ac:dyDescent="0.25">
      <c r="A2" s="30" t="str">
        <f>TEXT(EndData2,"[$-FC19]ДД.ММ.ГГГ")</f>
        <v>25.02.2022</v>
      </c>
      <c r="B2" s="30">
        <f>A2+1</f>
        <v>44618</v>
      </c>
      <c r="C2" s="26" t="str">
        <f>TEXT(B2,"[$-FC19]ДД.ММ.ГГГ")</f>
        <v>26.02.2022</v>
      </c>
      <c r="P2" s="32" t="s">
        <v>11</v>
      </c>
    </row>
    <row r="3" spans="1:20" ht="51.75" customHeight="1" x14ac:dyDescent="0.25">
      <c r="A3" s="23" t="s">
        <v>14</v>
      </c>
      <c r="B3" s="33" t="s">
        <v>15</v>
      </c>
      <c r="C3" s="34" t="s">
        <v>16</v>
      </c>
      <c r="D3" s="34" t="s">
        <v>17</v>
      </c>
      <c r="E3" s="34" t="s">
        <v>18</v>
      </c>
      <c r="F3" s="34" t="s">
        <v>19</v>
      </c>
      <c r="G3" s="34" t="s">
        <v>20</v>
      </c>
      <c r="H3" s="34" t="s">
        <v>21</v>
      </c>
      <c r="I3" s="34" t="s">
        <v>22</v>
      </c>
      <c r="J3" s="34" t="s">
        <v>23</v>
      </c>
      <c r="K3" s="34" t="s">
        <v>24</v>
      </c>
      <c r="L3" s="34" t="s">
        <v>25</v>
      </c>
      <c r="M3" s="34" t="s">
        <v>26</v>
      </c>
      <c r="N3" s="34" t="s">
        <v>27</v>
      </c>
      <c r="O3" s="34" t="s">
        <v>28</v>
      </c>
      <c r="P3" s="35" t="s">
        <v>10</v>
      </c>
    </row>
    <row r="4" spans="1:20" ht="26.25" x14ac:dyDescent="0.25">
      <c r="A4" s="21" t="s">
        <v>30</v>
      </c>
      <c r="B4" s="24">
        <v>2449.3000000000002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4">
        <v>2449.3000000000002</v>
      </c>
      <c r="Q4" s="32"/>
      <c r="R4" s="32"/>
      <c r="S4" s="32"/>
      <c r="T4" s="32"/>
    </row>
    <row r="5" spans="1:20" ht="117" customHeight="1" x14ac:dyDescent="0.25">
      <c r="A5" s="21" t="s">
        <v>31</v>
      </c>
      <c r="B5" s="24">
        <v>62.360900000000001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4">
        <v>62.360900000000001</v>
      </c>
      <c r="Q5" s="32"/>
      <c r="R5" s="32"/>
      <c r="S5" s="32"/>
      <c r="T5" s="32"/>
    </row>
    <row r="6" spans="1:20" ht="64.5" x14ac:dyDescent="0.25">
      <c r="A6" s="21" t="s">
        <v>32</v>
      </c>
      <c r="B6" s="24"/>
      <c r="C6" s="24"/>
      <c r="D6" s="24"/>
      <c r="E6" s="24">
        <v>1691.5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44">
        <v>1691.5</v>
      </c>
      <c r="Q6" s="32"/>
      <c r="R6" s="32"/>
      <c r="S6" s="32"/>
      <c r="T6" s="32"/>
    </row>
    <row r="7" spans="1:20" ht="51.75" x14ac:dyDescent="0.25">
      <c r="A7" s="21" t="s">
        <v>33</v>
      </c>
      <c r="B7" s="24"/>
      <c r="C7" s="24">
        <v>94.853570000000005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94.853570000000005</v>
      </c>
      <c r="Q7" s="32"/>
      <c r="R7" s="32"/>
      <c r="S7" s="32"/>
      <c r="T7" s="32"/>
    </row>
    <row r="8" spans="1:20" ht="26.25" x14ac:dyDescent="0.25">
      <c r="A8" s="21" t="s">
        <v>34</v>
      </c>
      <c r="B8" s="24"/>
      <c r="C8" s="24"/>
      <c r="D8" s="24"/>
      <c r="E8" s="24"/>
      <c r="F8" s="24"/>
      <c r="G8" s="24"/>
      <c r="H8" s="24">
        <v>350</v>
      </c>
      <c r="I8" s="24"/>
      <c r="J8" s="24"/>
      <c r="K8" s="24"/>
      <c r="L8" s="24"/>
      <c r="M8" s="24"/>
      <c r="N8" s="24"/>
      <c r="O8" s="24"/>
      <c r="P8" s="44">
        <v>350</v>
      </c>
      <c r="Q8" s="32"/>
      <c r="R8" s="32"/>
      <c r="S8" s="32"/>
      <c r="T8" s="32"/>
    </row>
    <row r="9" spans="1:20" ht="39" x14ac:dyDescent="0.25">
      <c r="A9" s="21" t="s">
        <v>35</v>
      </c>
      <c r="B9" s="24"/>
      <c r="C9" s="24">
        <v>379.42795000000001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379.42795000000001</v>
      </c>
      <c r="Q9" s="32"/>
      <c r="R9" s="32"/>
      <c r="S9" s="32"/>
      <c r="T9" s="32"/>
    </row>
    <row r="10" spans="1:20" x14ac:dyDescent="0.25">
      <c r="A10" s="22" t="s">
        <v>36</v>
      </c>
      <c r="B10" s="25">
        <v>2511.6608999999999</v>
      </c>
      <c r="C10" s="25">
        <v>474.28152</v>
      </c>
      <c r="D10" s="25"/>
      <c r="E10" s="25">
        <v>1691.5</v>
      </c>
      <c r="F10" s="25"/>
      <c r="G10" s="25"/>
      <c r="H10" s="25">
        <v>350</v>
      </c>
      <c r="I10" s="25"/>
      <c r="J10" s="25"/>
      <c r="K10" s="25"/>
      <c r="L10" s="25"/>
      <c r="M10" s="25"/>
      <c r="N10" s="25"/>
      <c r="O10" s="25"/>
      <c r="P10" s="44">
        <v>5027.4424200000003</v>
      </c>
      <c r="Q10" s="40"/>
      <c r="R10" s="40"/>
      <c r="S10" s="40"/>
      <c r="T10" s="40"/>
    </row>
    <row r="11" spans="1:20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x14ac:dyDescent="0.25">
      <c r="A12" s="36" t="s">
        <v>29</v>
      </c>
      <c r="B12" s="45">
        <f>P10+Учреждения!B64</f>
        <v>726882.33785999997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20" ht="32.25" customHeight="1" x14ac:dyDescent="0.25">
      <c r="A13" s="36" t="str">
        <f>CONCATENATE("Остатки бюджетных средств на ",C2,"г.")</f>
        <v>Остатки бюджетных средств на 26.02.2022г.</v>
      </c>
      <c r="B13" s="45">
        <v>6697332.5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2022-03-09T02:41:36Z</dcterms:modified>
</cp:coreProperties>
</file>