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Учреждения!$44:$45</definedName>
    <definedName name="_xlnm.Print_Area" localSheetId="1">'Муниципальные районы'!$A$1:$P$29</definedName>
    <definedName name="_xlnm.Print_Area" localSheetId="0">Учреждения!$A$1:$E$82</definedName>
  </definedNames>
  <calcPr calcId="162913"/>
</workbook>
</file>

<file path=xl/calcChain.xml><?xml version="1.0" encoding="utf-8"?>
<calcChain xmlns="http://schemas.openxmlformats.org/spreadsheetml/2006/main">
  <c r="E8" i="1" l="1"/>
  <c r="E40" i="1"/>
  <c r="B27" i="2"/>
  <c r="E9" i="1" l="1"/>
  <c r="A2" i="2" l="1"/>
  <c r="B2" i="2" s="1"/>
  <c r="C2" i="2" s="1"/>
  <c r="A2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<sst xmlns="http://schemas.openxmlformats.org/spreadsheetml/2006/main" count="123" uniqueCount="122">
  <si>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</si>
  <si>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</si>
  <si>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</si>
  <si>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</si>
  <si>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</si>
  <si>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</si>
  <si>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</si>
  <si>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</si>
  <si>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</si>
  <si>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</si>
  <si>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</si>
  <si>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</si>
  <si>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</si>
  <si>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</si>
  <si>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</si>
  <si>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</si>
  <si>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</si>
  <si>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</si>
  <si>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</si>
  <si>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</si>
  <si>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</si>
  <si>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</si>
  <si>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</si>
  <si>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</si>
  <si>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</si>
  <si>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</si>
  <si>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</si>
  <si>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</si>
  <si>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</si>
  <si>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</si>
  <si>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</si>
  <si>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</si>
  <si>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</si>
  <si>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</si>
  <si>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</si>
  <si>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</si>
  <si>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</si>
  <si>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</si>
  <si>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</si>
  <si>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</si>
  <si>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</si>
  <si>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</si>
  <si>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</si>
  <si>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</si>
  <si>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</si>
  <si>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</si>
  <si>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</si>
  <si>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</si>
  <si>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</si>
  <si>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</si>
  <si>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обеспечению жильем молодых семей</t>
  </si>
  <si>
    <t>Всего:</t>
  </si>
  <si>
    <t>18.03.2022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</si>
  <si>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</si>
  <si>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</si>
  <si>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</si>
  <si>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</si>
  <si>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</si>
  <si>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</si>
  <si>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</si>
  <si>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</si>
  <si>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</si>
  <si>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</si>
  <si>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</si>
  <si>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</si>
  <si>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</si>
  <si>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</si>
  <si>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</si>
  <si>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</si>
  <si>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</si>
  <si>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</si>
  <si>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</si>
  <si>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</si>
  <si>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</si>
  <si>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</si>
  <si>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</si>
  <si>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</si>
  <si>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</si>
  <si>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</si>
  <si>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</si>
  <si>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</si>
  <si>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</si>
  <si>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</si>
  <si>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</si>
  <si>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</si>
  <si>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</si>
  <si>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</si>
  <si>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</si>
  <si>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09.03.2022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</si>
  <si>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</si>
  <si>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</si>
  <si>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</si>
  <si>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</si>
  <si>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</si>
  <si>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</si>
  <si>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</si>
  <si>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</si>
  <si>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</si>
  <si>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</si>
  <si>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</si>
  <si>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отрасли культуры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</si>
  <si>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</si>
  <si>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</si>
  <si>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</si>
  <si>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</si>
  <si>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</si>
  <si>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</si>
  <si>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</si>
  <si>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</si>
  <si>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</si>
  <si>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</si>
  <si>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</si>
  <si>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</si>
  <si>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</si>
  <si>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</si>
  <si>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</si>
  <si>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создание модельных муниципальных библиотек</t>
  </si>
  <si>
    <t>Межбюджетные трансферты, передаваемые бюджетам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</si>
  <si>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бюджетам, за счет средств резервного фонда Правительства Российской Федерации</t>
  </si>
  <si>
    <t>Всего доходов без учета привлеченных средств: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</si>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</sst>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49" fontId="17" fillId="0" borderId="7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166" fontId="17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0" t="s">
        <v>0</v>
      </c>
      <c r="B1" s="50"/>
      <c r="C1" s="50"/>
      <c r="D1" s="50"/>
      <c r="E1" s="50"/>
      <c r="F1" s="37" t="s">
        <v>88</v>
      </c>
      <c r="G1" s="38" t="str">
        <f>TEXT(F1,"[$-FC19]ДД ММММ")</f>
        <v>09 марта</v>
      </c>
      <c r="H1" s="38" t="str">
        <f>TEXT(F1,"[$-FC19]ДД.ММ.ГГГ \г")</f>
        <v>09.03.2022 г</v>
      </c>
    </row>
    <row r="2" spans="1:9" ht="15.75" x14ac:dyDescent="0.25">
      <c r="A2" s="50" t="str">
        <f>CONCATENATE("с ",G1," по ",G2,"ода")</f>
        <v>с 09 марта по 18 марта 2022 года</v>
      </c>
      <c r="B2" s="50"/>
      <c r="C2" s="50"/>
      <c r="D2" s="50"/>
      <c r="E2" s="50"/>
      <c r="F2" s="37" t="s">
        <v>52</v>
      </c>
      <c r="G2" s="38" t="str">
        <f>TEXT(F2,"[$-FC19]ДД ММММ ГГГ \г")</f>
        <v>18 марта 2022 г</v>
      </c>
      <c r="H2" s="38" t="str">
        <f>TEXT(F2,"[$-FC19]ДД.ММ.ГГГ \г")</f>
        <v>18.03.2022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1" t="str">
        <f>CONCATENATE("Остатки средств на ",H1,".")</f>
        <v>Остатки средств на 09.03.2022 г.</v>
      </c>
      <c r="B5" s="52"/>
      <c r="C5" s="52"/>
      <c r="D5" s="53"/>
      <c r="E5" s="8">
        <v>7932604.9000000004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0" t="s">
        <v>2</v>
      </c>
      <c r="B7" s="61"/>
      <c r="C7" s="61"/>
      <c r="D7" s="61"/>
      <c r="E7" s="13"/>
    </row>
    <row r="8" spans="1:9" x14ac:dyDescent="0.25">
      <c r="A8" s="55" t="s">
        <v>3</v>
      </c>
      <c r="B8" s="61"/>
      <c r="C8" s="61"/>
      <c r="D8" s="61"/>
      <c r="E8" s="9">
        <f>E40-E9</f>
        <v>264669.79552999942</v>
      </c>
    </row>
    <row r="9" spans="1:9" x14ac:dyDescent="0.25">
      <c r="A9" s="62" t="s">
        <v>4</v>
      </c>
      <c r="B9" s="61"/>
      <c r="C9" s="61"/>
      <c r="D9" s="67"/>
      <c r="E9" s="14">
        <f>SUM(E10:E39)</f>
        <v>493366.20000000007</v>
      </c>
    </row>
    <row r="10" spans="1:9" ht="19.5" customHeight="1" x14ac:dyDescent="0.25">
      <c r="A10" s="48" t="s">
        <v>89</v>
      </c>
      <c r="B10" s="49"/>
      <c r="C10" s="49"/>
      <c r="D10" s="49"/>
      <c r="E10" s="70">
        <v>81485.5</v>
      </c>
    </row>
    <row r="11" spans="1:9" ht="37.5" customHeight="1" x14ac:dyDescent="0.25">
      <c r="A11" s="46" t="s">
        <v>90</v>
      </c>
      <c r="B11" s="47"/>
      <c r="C11" s="47"/>
      <c r="D11" s="47"/>
      <c r="E11" s="70">
        <v>5440.9</v>
      </c>
    </row>
    <row r="12" spans="1:9" ht="33" customHeight="1" x14ac:dyDescent="0.25">
      <c r="A12" s="46" t="s">
        <v>91</v>
      </c>
      <c r="B12" s="47"/>
      <c r="C12" s="47"/>
      <c r="D12" s="47"/>
      <c r="E12" s="70">
        <v>52142.8</v>
      </c>
    </row>
    <row r="13" spans="1:9" ht="38.25" customHeight="1" x14ac:dyDescent="0.25">
      <c r="A13" s="46" t="s">
        <v>92</v>
      </c>
      <c r="B13" s="47"/>
      <c r="C13" s="47"/>
      <c r="D13" s="47"/>
      <c r="E13" s="70">
        <v>50.7</v>
      </c>
    </row>
    <row r="14" spans="1:9" ht="15" customHeight="1" x14ac:dyDescent="0.25">
      <c r="A14" s="46" t="s">
        <v>93</v>
      </c>
      <c r="B14" s="47"/>
      <c r="C14" s="47"/>
      <c r="D14" s="47"/>
      <c r="E14" s="70">
        <v>1514.5</v>
      </c>
    </row>
    <row r="15" spans="1:9" ht="16.5" customHeight="1" x14ac:dyDescent="0.25">
      <c r="A15" s="46" t="s">
        <v>94</v>
      </c>
      <c r="B15" s="47"/>
      <c r="C15" s="47"/>
      <c r="D15" s="47"/>
      <c r="E15" s="70">
        <v>27.3</v>
      </c>
    </row>
    <row r="16" spans="1:9" ht="27.75" customHeight="1" x14ac:dyDescent="0.25">
      <c r="A16" s="46" t="s">
        <v>95</v>
      </c>
      <c r="B16" s="47"/>
      <c r="C16" s="47"/>
      <c r="D16" s="47"/>
      <c r="E16" s="70">
        <v>104904.3</v>
      </c>
    </row>
    <row r="17" spans="1:5" ht="30.75" customHeight="1" x14ac:dyDescent="0.25">
      <c r="A17" s="46" t="s">
        <v>96</v>
      </c>
      <c r="B17" s="47"/>
      <c r="C17" s="47"/>
      <c r="D17" s="47"/>
      <c r="E17" s="70">
        <v>15733</v>
      </c>
    </row>
    <row r="18" spans="1:5" ht="37.5" customHeight="1" x14ac:dyDescent="0.25">
      <c r="A18" s="46" t="s">
        <v>97</v>
      </c>
      <c r="B18" s="47"/>
      <c r="C18" s="47"/>
      <c r="D18" s="47"/>
      <c r="E18" s="70">
        <v>254.4</v>
      </c>
    </row>
    <row r="19" spans="1:5" ht="30.75" customHeight="1" x14ac:dyDescent="0.25">
      <c r="A19" s="46" t="s">
        <v>98</v>
      </c>
      <c r="B19" s="47"/>
      <c r="C19" s="47"/>
      <c r="D19" s="47"/>
      <c r="E19" s="70">
        <v>3950.7</v>
      </c>
    </row>
    <row r="20" spans="1:5" ht="28.5" customHeight="1" x14ac:dyDescent="0.25">
      <c r="A20" s="46" t="s">
        <v>99</v>
      </c>
      <c r="B20" s="47"/>
      <c r="C20" s="47"/>
      <c r="D20" s="47"/>
      <c r="E20" s="70">
        <v>374.8</v>
      </c>
    </row>
    <row r="21" spans="1:5" ht="16.5" customHeight="1" x14ac:dyDescent="0.25">
      <c r="A21" s="46" t="s">
        <v>100</v>
      </c>
      <c r="B21" s="47"/>
      <c r="C21" s="47"/>
      <c r="D21" s="47"/>
      <c r="E21" s="70">
        <v>475</v>
      </c>
    </row>
    <row r="22" spans="1:5" ht="27" customHeight="1" x14ac:dyDescent="0.25">
      <c r="A22" s="46" t="s">
        <v>101</v>
      </c>
      <c r="B22" s="47"/>
      <c r="C22" s="47"/>
      <c r="D22" s="47"/>
      <c r="E22" s="70">
        <v>94993.4</v>
      </c>
    </row>
    <row r="23" spans="1:5" ht="30" customHeight="1" x14ac:dyDescent="0.25">
      <c r="A23" s="46" t="s">
        <v>102</v>
      </c>
      <c r="B23" s="47"/>
      <c r="C23" s="47"/>
      <c r="D23" s="47"/>
      <c r="E23" s="70">
        <v>169.1</v>
      </c>
    </row>
    <row r="24" spans="1:5" ht="30" customHeight="1" x14ac:dyDescent="0.25">
      <c r="A24" s="46" t="s">
        <v>103</v>
      </c>
      <c r="B24" s="47"/>
      <c r="C24" s="47"/>
      <c r="D24" s="47"/>
      <c r="E24" s="70">
        <v>35.200000000000003</v>
      </c>
    </row>
    <row r="25" spans="1:5" ht="16.5" customHeight="1" x14ac:dyDescent="0.25">
      <c r="A25" s="46" t="s">
        <v>104</v>
      </c>
      <c r="B25" s="47"/>
      <c r="C25" s="47"/>
      <c r="D25" s="47"/>
      <c r="E25" s="70">
        <v>2212.8000000000002</v>
      </c>
    </row>
    <row r="26" spans="1:5" ht="29.25" customHeight="1" x14ac:dyDescent="0.25">
      <c r="A26" s="46" t="s">
        <v>105</v>
      </c>
      <c r="B26" s="47"/>
      <c r="C26" s="47"/>
      <c r="D26" s="47"/>
      <c r="E26" s="70">
        <v>146.4</v>
      </c>
    </row>
    <row r="27" spans="1:5" ht="20.25" customHeight="1" x14ac:dyDescent="0.25">
      <c r="A27" s="46" t="s">
        <v>106</v>
      </c>
      <c r="B27" s="47"/>
      <c r="C27" s="47"/>
      <c r="D27" s="47"/>
      <c r="E27" s="70">
        <v>8381</v>
      </c>
    </row>
    <row r="28" spans="1:5" ht="36.75" customHeight="1" x14ac:dyDescent="0.25">
      <c r="A28" s="46" t="s">
        <v>107</v>
      </c>
      <c r="B28" s="47"/>
      <c r="C28" s="47"/>
      <c r="D28" s="47"/>
      <c r="E28" s="70">
        <v>7043.4</v>
      </c>
    </row>
    <row r="29" spans="1:5" ht="13.5" customHeight="1" x14ac:dyDescent="0.25">
      <c r="A29" s="46" t="s">
        <v>108</v>
      </c>
      <c r="B29" s="47"/>
      <c r="C29" s="47"/>
      <c r="D29" s="47"/>
      <c r="E29" s="70">
        <v>1010.4</v>
      </c>
    </row>
    <row r="30" spans="1:5" ht="39" customHeight="1" x14ac:dyDescent="0.25">
      <c r="A30" s="46" t="s">
        <v>109</v>
      </c>
      <c r="B30" s="47"/>
      <c r="C30" s="47"/>
      <c r="D30" s="47"/>
      <c r="E30" s="70">
        <v>1673</v>
      </c>
    </row>
    <row r="31" spans="1:5" ht="18.75" customHeight="1" x14ac:dyDescent="0.25">
      <c r="A31" s="46" t="s">
        <v>110</v>
      </c>
      <c r="B31" s="47"/>
      <c r="C31" s="47"/>
      <c r="D31" s="47"/>
      <c r="E31" s="70">
        <v>47609</v>
      </c>
    </row>
    <row r="32" spans="1:5" ht="14.25" customHeight="1" x14ac:dyDescent="0.25">
      <c r="A32" s="46" t="s">
        <v>111</v>
      </c>
      <c r="B32" s="47"/>
      <c r="C32" s="47"/>
      <c r="D32" s="47"/>
      <c r="E32" s="70">
        <v>2226.9</v>
      </c>
    </row>
    <row r="33" spans="1:6" ht="33" customHeight="1" x14ac:dyDescent="0.25">
      <c r="A33" s="46" t="s">
        <v>112</v>
      </c>
      <c r="B33" s="47"/>
      <c r="C33" s="47"/>
      <c r="D33" s="47"/>
      <c r="E33" s="70">
        <v>35.700000000000003</v>
      </c>
    </row>
    <row r="34" spans="1:6" ht="27.75" customHeight="1" x14ac:dyDescent="0.25">
      <c r="A34" s="46" t="s">
        <v>113</v>
      </c>
      <c r="B34" s="47"/>
      <c r="C34" s="47"/>
      <c r="D34" s="47"/>
      <c r="E34" s="70">
        <v>33.700000000000003</v>
      </c>
    </row>
    <row r="35" spans="1:6" ht="30.75" customHeight="1" x14ac:dyDescent="0.25">
      <c r="A35" s="46" t="s">
        <v>114</v>
      </c>
      <c r="B35" s="47"/>
      <c r="C35" s="47"/>
      <c r="D35" s="47"/>
      <c r="E35" s="70">
        <v>16873.900000000001</v>
      </c>
    </row>
    <row r="36" spans="1:6" ht="55.5" customHeight="1" x14ac:dyDescent="0.25">
      <c r="A36" s="46" t="s">
        <v>115</v>
      </c>
      <c r="B36" s="47"/>
      <c r="C36" s="47"/>
      <c r="D36" s="47"/>
      <c r="E36" s="70">
        <v>1650</v>
      </c>
    </row>
    <row r="37" spans="1:6" ht="15.75" customHeight="1" x14ac:dyDescent="0.25">
      <c r="A37" s="46" t="s">
        <v>116</v>
      </c>
      <c r="B37" s="47"/>
      <c r="C37" s="47"/>
      <c r="D37" s="47"/>
      <c r="E37" s="70">
        <v>350</v>
      </c>
    </row>
    <row r="38" spans="1:6" ht="28.5" customHeight="1" x14ac:dyDescent="0.25">
      <c r="A38" s="46" t="s">
        <v>117</v>
      </c>
      <c r="B38" s="47"/>
      <c r="C38" s="47"/>
      <c r="D38" s="47"/>
      <c r="E38" s="70">
        <v>39.200000000000003</v>
      </c>
    </row>
    <row r="39" spans="1:6" ht="13.5" customHeight="1" x14ac:dyDescent="0.25">
      <c r="A39" s="46" t="s">
        <v>118</v>
      </c>
      <c r="B39" s="47"/>
      <c r="C39" s="47"/>
      <c r="D39" s="47"/>
      <c r="E39" s="70">
        <v>42529.2</v>
      </c>
    </row>
    <row r="40" spans="1:6" x14ac:dyDescent="0.25">
      <c r="A40" s="54" t="s">
        <v>119</v>
      </c>
      <c r="B40" s="55"/>
      <c r="C40" s="55"/>
      <c r="D40" s="68"/>
      <c r="E40" s="13">
        <f>'Муниципальные районы'!B28-Учреждения!E5+'Муниципальные районы'!B27</f>
        <v>758035.99552999949</v>
      </c>
    </row>
    <row r="41" spans="1:6" x14ac:dyDescent="0.25">
      <c r="A41" s="63" t="s">
        <v>120</v>
      </c>
      <c r="B41" s="64"/>
      <c r="C41" s="64"/>
      <c r="D41" s="69"/>
      <c r="E41" s="13"/>
    </row>
    <row r="42" spans="1:6" ht="77.25" customHeight="1" x14ac:dyDescent="0.25">
      <c r="A42" s="65" t="s">
        <v>121</v>
      </c>
      <c r="B42" s="66"/>
      <c r="C42" s="66"/>
      <c r="D42" s="66"/>
      <c r="E42" s="13">
        <v>3340059.6</v>
      </c>
    </row>
    <row r="43" spans="1:6" x14ac:dyDescent="0.25">
      <c r="A43" s="15"/>
      <c r="B43" s="16"/>
      <c r="C43" s="16"/>
      <c r="D43" s="6"/>
      <c r="E43" s="17"/>
    </row>
    <row r="44" spans="1:6" x14ac:dyDescent="0.25">
      <c r="A44" s="56" t="s">
        <v>13</v>
      </c>
      <c r="B44" s="58" t="s">
        <v>5</v>
      </c>
      <c r="C44" s="59" t="s">
        <v>6</v>
      </c>
      <c r="D44" s="59"/>
      <c r="E44" s="59"/>
    </row>
    <row r="45" spans="1:6" ht="90" x14ac:dyDescent="0.25">
      <c r="A45" s="57"/>
      <c r="B45" s="58"/>
      <c r="C45" s="18" t="s">
        <v>7</v>
      </c>
      <c r="D45" s="18" t="s">
        <v>8</v>
      </c>
      <c r="E45" s="18" t="s">
        <v>9</v>
      </c>
    </row>
    <row r="46" spans="1:6" x14ac:dyDescent="0.25">
      <c r="A46" s="19" t="s">
        <v>53</v>
      </c>
      <c r="B46" s="42">
        <v>6037.9299899999996</v>
      </c>
      <c r="C46" s="42">
        <v>4283.8431</v>
      </c>
      <c r="D46" s="42"/>
      <c r="E46" s="42"/>
      <c r="F46" s="41"/>
    </row>
    <row r="47" spans="1:6" x14ac:dyDescent="0.25">
      <c r="A47" s="19" t="s">
        <v>54</v>
      </c>
      <c r="B47" s="42">
        <v>2220.63</v>
      </c>
      <c r="C47" s="42">
        <v>2215</v>
      </c>
      <c r="D47" s="42"/>
      <c r="E47" s="42"/>
      <c r="F47" s="41"/>
    </row>
    <row r="48" spans="1:6" x14ac:dyDescent="0.25">
      <c r="A48" s="19" t="s">
        <v>55</v>
      </c>
      <c r="B48" s="42">
        <v>9073.1594000000005</v>
      </c>
      <c r="C48" s="42">
        <v>6000</v>
      </c>
      <c r="D48" s="42">
        <v>3073.1594</v>
      </c>
      <c r="E48" s="42"/>
      <c r="F48" s="41"/>
    </row>
    <row r="49" spans="1:6" x14ac:dyDescent="0.25">
      <c r="A49" s="19" t="s">
        <v>56</v>
      </c>
      <c r="B49" s="42">
        <v>61450.328710000002</v>
      </c>
      <c r="C49" s="42">
        <v>5710</v>
      </c>
      <c r="D49" s="42">
        <v>4922</v>
      </c>
      <c r="E49" s="42">
        <v>15</v>
      </c>
      <c r="F49" s="41"/>
    </row>
    <row r="50" spans="1:6" ht="30" x14ac:dyDescent="0.25">
      <c r="A50" s="19" t="s">
        <v>57</v>
      </c>
      <c r="B50" s="42">
        <v>179418.01329999999</v>
      </c>
      <c r="C50" s="42">
        <v>911.35810000000004</v>
      </c>
      <c r="D50" s="42">
        <v>446.5</v>
      </c>
      <c r="E50" s="42"/>
      <c r="F50" s="41"/>
    </row>
    <row r="51" spans="1:6" x14ac:dyDescent="0.25">
      <c r="A51" s="19" t="s">
        <v>58</v>
      </c>
      <c r="B51" s="42">
        <v>320</v>
      </c>
      <c r="C51" s="42">
        <v>290</v>
      </c>
      <c r="D51" s="42">
        <v>30</v>
      </c>
      <c r="E51" s="42"/>
      <c r="F51" s="41"/>
    </row>
    <row r="52" spans="1:6" x14ac:dyDescent="0.25">
      <c r="A52" s="19" t="s">
        <v>59</v>
      </c>
      <c r="B52" s="42">
        <v>1481.41354</v>
      </c>
      <c r="C52" s="42">
        <v>1000</v>
      </c>
      <c r="D52" s="42">
        <v>500</v>
      </c>
      <c r="E52" s="42"/>
      <c r="F52" s="41"/>
    </row>
    <row r="53" spans="1:6" ht="30" x14ac:dyDescent="0.25">
      <c r="A53" s="19" t="s">
        <v>60</v>
      </c>
      <c r="B53" s="42">
        <v>600398.09160000004</v>
      </c>
      <c r="C53" s="42"/>
      <c r="D53" s="42">
        <v>650</v>
      </c>
      <c r="E53" s="42"/>
      <c r="F53" s="41"/>
    </row>
    <row r="54" spans="1:6" x14ac:dyDescent="0.25">
      <c r="A54" s="19" t="s">
        <v>61</v>
      </c>
      <c r="B54" s="42">
        <v>10024.65753</v>
      </c>
      <c r="C54" s="42">
        <v>5000</v>
      </c>
      <c r="D54" s="42"/>
      <c r="E54" s="42"/>
      <c r="F54" s="41"/>
    </row>
    <row r="55" spans="1:6" x14ac:dyDescent="0.25">
      <c r="A55" s="19" t="s">
        <v>62</v>
      </c>
      <c r="B55" s="42">
        <v>151115.35797000001</v>
      </c>
      <c r="C55" s="42">
        <v>3000</v>
      </c>
      <c r="D55" s="42">
        <v>1300</v>
      </c>
      <c r="E55" s="42">
        <v>9580.1880000000001</v>
      </c>
      <c r="F55" s="41"/>
    </row>
    <row r="56" spans="1:6" x14ac:dyDescent="0.25">
      <c r="A56" s="19" t="s">
        <v>63</v>
      </c>
      <c r="B56" s="42">
        <v>103479.27851</v>
      </c>
      <c r="C56" s="42"/>
      <c r="D56" s="42"/>
      <c r="E56" s="42">
        <v>295.34210000000002</v>
      </c>
      <c r="F56" s="41"/>
    </row>
    <row r="57" spans="1:6" x14ac:dyDescent="0.25">
      <c r="A57" s="19" t="s">
        <v>64</v>
      </c>
      <c r="B57" s="42">
        <v>411525.07858999999</v>
      </c>
      <c r="C57" s="42">
        <v>15000.08236</v>
      </c>
      <c r="D57" s="42"/>
      <c r="E57" s="42">
        <v>252935.73180000001</v>
      </c>
      <c r="F57" s="41"/>
    </row>
    <row r="58" spans="1:6" ht="30" x14ac:dyDescent="0.25">
      <c r="A58" s="19" t="s">
        <v>65</v>
      </c>
      <c r="B58" s="42">
        <v>225585.35354000001</v>
      </c>
      <c r="C58" s="42">
        <v>6000</v>
      </c>
      <c r="D58" s="42"/>
      <c r="E58" s="42">
        <v>166008.02570999999</v>
      </c>
      <c r="F58" s="41"/>
    </row>
    <row r="59" spans="1:6" x14ac:dyDescent="0.25">
      <c r="A59" s="19" t="s">
        <v>66</v>
      </c>
      <c r="B59" s="42">
        <v>23963.602940000001</v>
      </c>
      <c r="C59" s="42"/>
      <c r="D59" s="42"/>
      <c r="E59" s="42"/>
      <c r="F59" s="41"/>
    </row>
    <row r="60" spans="1:6" x14ac:dyDescent="0.25">
      <c r="A60" s="19" t="s">
        <v>67</v>
      </c>
      <c r="B60" s="42">
        <v>24967.955730000001</v>
      </c>
      <c r="C60" s="42">
        <v>18600.375</v>
      </c>
      <c r="D60" s="42">
        <v>647</v>
      </c>
      <c r="E60" s="42"/>
      <c r="F60" s="41"/>
    </row>
    <row r="61" spans="1:6" x14ac:dyDescent="0.25">
      <c r="A61" s="19" t="s">
        <v>68</v>
      </c>
      <c r="B61" s="42">
        <v>16553.237789999999</v>
      </c>
      <c r="C61" s="42">
        <v>750</v>
      </c>
      <c r="D61" s="42">
        <v>722.8</v>
      </c>
      <c r="E61" s="42"/>
      <c r="F61" s="41"/>
    </row>
    <row r="62" spans="1:6" ht="30" x14ac:dyDescent="0.25">
      <c r="A62" s="19" t="s">
        <v>69</v>
      </c>
      <c r="B62" s="42">
        <v>5856.7074400000001</v>
      </c>
      <c r="C62" s="42">
        <v>2500</v>
      </c>
      <c r="D62" s="42"/>
      <c r="E62" s="42"/>
      <c r="F62" s="41"/>
    </row>
    <row r="63" spans="1:6" x14ac:dyDescent="0.25">
      <c r="A63" s="19" t="s">
        <v>70</v>
      </c>
      <c r="B63" s="42">
        <v>8443.6653000000006</v>
      </c>
      <c r="C63" s="42">
        <v>2872.3324600000001</v>
      </c>
      <c r="D63" s="42">
        <v>1282.65608</v>
      </c>
      <c r="E63" s="42">
        <v>2828.4923899999999</v>
      </c>
      <c r="F63" s="41"/>
    </row>
    <row r="64" spans="1:6" x14ac:dyDescent="0.25">
      <c r="A64" s="19" t="s">
        <v>71</v>
      </c>
      <c r="B64" s="42">
        <v>249.47499999999999</v>
      </c>
      <c r="C64" s="42"/>
      <c r="D64" s="42"/>
      <c r="E64" s="42"/>
      <c r="F64" s="41"/>
    </row>
    <row r="65" spans="1:6" x14ac:dyDescent="0.25">
      <c r="A65" s="19" t="s">
        <v>72</v>
      </c>
      <c r="B65" s="42">
        <v>79807.022299999997</v>
      </c>
      <c r="C65" s="42">
        <v>2800</v>
      </c>
      <c r="D65" s="42"/>
      <c r="E65" s="42"/>
      <c r="F65" s="41"/>
    </row>
    <row r="66" spans="1:6" ht="30" x14ac:dyDescent="0.25">
      <c r="A66" s="19" t="s">
        <v>73</v>
      </c>
      <c r="B66" s="42">
        <v>14595</v>
      </c>
      <c r="C66" s="42">
        <v>9300</v>
      </c>
      <c r="D66" s="42"/>
      <c r="E66" s="42"/>
      <c r="F66" s="41"/>
    </row>
    <row r="67" spans="1:6" x14ac:dyDescent="0.25">
      <c r="A67" s="19" t="s">
        <v>74</v>
      </c>
      <c r="B67" s="42">
        <v>208.56</v>
      </c>
      <c r="C67" s="42"/>
      <c r="D67" s="42"/>
      <c r="E67" s="42"/>
      <c r="F67" s="41"/>
    </row>
    <row r="68" spans="1:6" x14ac:dyDescent="0.25">
      <c r="A68" s="19" t="s">
        <v>75</v>
      </c>
      <c r="B68" s="42">
        <v>1200</v>
      </c>
      <c r="C68" s="42">
        <v>1000</v>
      </c>
      <c r="D68" s="42"/>
      <c r="E68" s="42"/>
      <c r="F68" s="41"/>
    </row>
    <row r="69" spans="1:6" x14ac:dyDescent="0.25">
      <c r="A69" s="19" t="s">
        <v>76</v>
      </c>
      <c r="B69" s="42">
        <v>479.30360000000002</v>
      </c>
      <c r="C69" s="42">
        <v>403.11331999999999</v>
      </c>
      <c r="D69" s="42"/>
      <c r="E69" s="42"/>
      <c r="F69" s="41"/>
    </row>
    <row r="70" spans="1:6" x14ac:dyDescent="0.25">
      <c r="A70" s="19" t="s">
        <v>77</v>
      </c>
      <c r="B70" s="42">
        <v>22514.942029999998</v>
      </c>
      <c r="C70" s="42">
        <v>14755</v>
      </c>
      <c r="D70" s="42">
        <v>5385</v>
      </c>
      <c r="E70" s="42"/>
      <c r="F70" s="41"/>
    </row>
    <row r="71" spans="1:6" ht="30" x14ac:dyDescent="0.25">
      <c r="A71" s="19" t="s">
        <v>78</v>
      </c>
      <c r="B71" s="42">
        <v>91.508629999999997</v>
      </c>
      <c r="C71" s="42">
        <v>91.508629999999997</v>
      </c>
      <c r="D71" s="42"/>
      <c r="E71" s="42"/>
      <c r="F71" s="41"/>
    </row>
    <row r="72" spans="1:6" x14ac:dyDescent="0.25">
      <c r="A72" s="19" t="s">
        <v>79</v>
      </c>
      <c r="B72" s="42">
        <v>60435.420449999998</v>
      </c>
      <c r="C72" s="42">
        <v>900</v>
      </c>
      <c r="D72" s="42"/>
      <c r="E72" s="42">
        <v>1071.1079999999999</v>
      </c>
      <c r="F72" s="41"/>
    </row>
    <row r="73" spans="1:6" x14ac:dyDescent="0.25">
      <c r="A73" s="19" t="s">
        <v>80</v>
      </c>
      <c r="B73" s="42">
        <v>3227.3392800000001</v>
      </c>
      <c r="C73" s="42">
        <v>2600</v>
      </c>
      <c r="D73" s="42">
        <v>6.46312</v>
      </c>
      <c r="E73" s="42"/>
      <c r="F73" s="41"/>
    </row>
    <row r="74" spans="1:6" x14ac:dyDescent="0.25">
      <c r="A74" s="19" t="s">
        <v>81</v>
      </c>
      <c r="B74" s="42">
        <v>6194.7380000000003</v>
      </c>
      <c r="C74" s="42"/>
      <c r="D74" s="42"/>
      <c r="E74" s="42"/>
      <c r="F74" s="41"/>
    </row>
    <row r="75" spans="1:6" x14ac:dyDescent="0.25">
      <c r="A75" s="19" t="s">
        <v>82</v>
      </c>
      <c r="B75" s="42">
        <v>433.37551000000002</v>
      </c>
      <c r="C75" s="42">
        <v>185.20231000000001</v>
      </c>
      <c r="D75" s="42"/>
      <c r="E75" s="42"/>
      <c r="F75" s="41"/>
    </row>
    <row r="76" spans="1:6" ht="30" x14ac:dyDescent="0.25">
      <c r="A76" s="19" t="s">
        <v>83</v>
      </c>
      <c r="B76" s="42">
        <v>2461.1442000000002</v>
      </c>
      <c r="C76" s="42">
        <v>1780</v>
      </c>
      <c r="D76" s="42"/>
      <c r="E76" s="42"/>
      <c r="F76" s="41"/>
    </row>
    <row r="77" spans="1:6" ht="30" x14ac:dyDescent="0.25">
      <c r="A77" s="19" t="s">
        <v>84</v>
      </c>
      <c r="B77" s="42">
        <v>382274.31488000002</v>
      </c>
      <c r="C77" s="42"/>
      <c r="D77" s="42"/>
      <c r="E77" s="42"/>
      <c r="F77" s="41"/>
    </row>
    <row r="78" spans="1:6" ht="30" x14ac:dyDescent="0.25">
      <c r="A78" s="19" t="s">
        <v>85</v>
      </c>
      <c r="B78" s="42">
        <v>4450.3869000000004</v>
      </c>
      <c r="C78" s="42">
        <v>2600</v>
      </c>
      <c r="D78" s="42">
        <v>785.2</v>
      </c>
      <c r="E78" s="42">
        <v>13.217140000000001</v>
      </c>
      <c r="F78" s="41"/>
    </row>
    <row r="79" spans="1:6" ht="30" x14ac:dyDescent="0.25">
      <c r="A79" s="19" t="s">
        <v>86</v>
      </c>
      <c r="B79" s="42">
        <v>-9048.2270100000005</v>
      </c>
      <c r="C79" s="42">
        <v>800</v>
      </c>
      <c r="D79" s="42"/>
      <c r="E79" s="42"/>
      <c r="F79" s="41"/>
    </row>
    <row r="80" spans="1:6" x14ac:dyDescent="0.25">
      <c r="A80" s="20" t="s">
        <v>87</v>
      </c>
      <c r="B80" s="43">
        <v>2411488.76565</v>
      </c>
      <c r="C80" s="43">
        <v>111347.81528</v>
      </c>
      <c r="D80" s="43">
        <v>19750.778600000001</v>
      </c>
      <c r="E80" s="43">
        <v>432747.10514</v>
      </c>
      <c r="F80" s="41"/>
    </row>
    <row r="81" spans="2:5" x14ac:dyDescent="0.25">
      <c r="B81" s="41"/>
      <c r="C81" s="41"/>
      <c r="D81" s="41"/>
      <c r="E81" s="41"/>
    </row>
  </sheetData>
  <mergeCells count="42">
    <mergeCell ref="A1:E1"/>
    <mergeCell ref="A2:E2"/>
    <mergeCell ref="A5:D5"/>
    <mergeCell ref="A44:A45"/>
    <mergeCell ref="B44:B45"/>
    <mergeCell ref="C44:E44"/>
    <mergeCell ref="A7:D7"/>
    <mergeCell ref="A8:D8"/>
    <mergeCell ref="A9:D9"/>
    <mergeCell ref="A42:D42"/>
    <mergeCell ref="A41:D41"/>
    <mergeCell ref="A40:D40"/>
    <mergeCell ref="A34:D34"/>
    <mergeCell ref="A30:D30"/>
    <mergeCell ref="A39:D39"/>
    <mergeCell ref="A38:D38"/>
    <mergeCell ref="A37:D37"/>
    <mergeCell ref="A36:D36"/>
    <mergeCell ref="A35:D35"/>
    <mergeCell ref="A16:D16"/>
    <mergeCell ref="A15:D15"/>
    <mergeCell ref="A33:D33"/>
    <mergeCell ref="A32:D32"/>
    <mergeCell ref="A31:D31"/>
    <mergeCell ref="A29:D29"/>
    <mergeCell ref="A28:D28"/>
    <mergeCell ref="A13:D13"/>
    <mergeCell ref="A12:D12"/>
    <mergeCell ref="A11:D11"/>
    <mergeCell ref="A10:D10"/>
    <mergeCell ref="A27:D27"/>
    <mergeCell ref="A26:D26"/>
    <mergeCell ref="A14:D14"/>
    <mergeCell ref="A22:D22"/>
    <mergeCell ref="A21:D21"/>
    <mergeCell ref="A20:D20"/>
    <mergeCell ref="A25:D25"/>
    <mergeCell ref="A24:D24"/>
    <mergeCell ref="A23:D23"/>
    <mergeCell ref="A19:D19"/>
    <mergeCell ref="A18:D18"/>
    <mergeCell ref="A17:D1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zoomScaleNormal="100" zoomScaleSheetLayoutView="100" workbookViewId="0">
      <selection activeCell="B28" sqref="B28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52</v>
      </c>
      <c r="C1" s="29" t="s">
        <v>12</v>
      </c>
    </row>
    <row r="2" spans="1:20" x14ac:dyDescent="0.25">
      <c r="A2" s="30" t="str">
        <f>TEXT(EndData2,"[$-FC19]ДД.ММ.ГГГ")</f>
        <v>18.03.2022</v>
      </c>
      <c r="B2" s="30">
        <f>A2+1</f>
        <v>44639</v>
      </c>
      <c r="C2" s="26" t="str">
        <f>TEXT(B2,"[$-FC19]ДД.ММ.ГГГ")</f>
        <v>19.03.2022</v>
      </c>
      <c r="P2" s="32" t="s">
        <v>11</v>
      </c>
    </row>
    <row r="3" spans="1:20" ht="51.75" customHeight="1" x14ac:dyDescent="0.25">
      <c r="A3" s="23" t="s">
        <v>14</v>
      </c>
      <c r="B3" s="33" t="s">
        <v>15</v>
      </c>
      <c r="C3" s="34" t="s">
        <v>16</v>
      </c>
      <c r="D3" s="34" t="s">
        <v>17</v>
      </c>
      <c r="E3" s="34" t="s">
        <v>18</v>
      </c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10</v>
      </c>
    </row>
    <row r="4" spans="1:20" ht="39" x14ac:dyDescent="0.25">
      <c r="A4" s="21" t="s">
        <v>30</v>
      </c>
      <c r="B4" s="24"/>
      <c r="C4" s="24"/>
      <c r="D4" s="24"/>
      <c r="E4" s="24"/>
      <c r="F4" s="24"/>
      <c r="G4" s="24"/>
      <c r="H4" s="24"/>
      <c r="I4" s="24">
        <v>5000</v>
      </c>
      <c r="J4" s="24"/>
      <c r="K4" s="24"/>
      <c r="L4" s="24">
        <v>23146.083330000001</v>
      </c>
      <c r="M4" s="24"/>
      <c r="N4" s="24"/>
      <c r="O4" s="24"/>
      <c r="P4" s="44">
        <v>28146.083330000001</v>
      </c>
      <c r="Q4" s="32"/>
      <c r="R4" s="32"/>
      <c r="S4" s="32"/>
      <c r="T4" s="32"/>
    </row>
    <row r="5" spans="1:20" ht="26.25" x14ac:dyDescent="0.25">
      <c r="A5" s="21" t="s">
        <v>31</v>
      </c>
      <c r="B5" s="24">
        <v>1300</v>
      </c>
      <c r="C5" s="24"/>
      <c r="D5" s="24"/>
      <c r="E5" s="24"/>
      <c r="F5" s="24"/>
      <c r="G5" s="24"/>
      <c r="H5" s="24"/>
      <c r="I5" s="24">
        <v>7928.33</v>
      </c>
      <c r="J5" s="24"/>
      <c r="K5" s="24"/>
      <c r="L5" s="24">
        <v>250</v>
      </c>
      <c r="M5" s="24"/>
      <c r="N5" s="24"/>
      <c r="O5" s="24"/>
      <c r="P5" s="44">
        <v>9478.33</v>
      </c>
      <c r="Q5" s="32"/>
      <c r="R5" s="32"/>
      <c r="S5" s="32"/>
      <c r="T5" s="32"/>
    </row>
    <row r="6" spans="1:20" ht="102.75" x14ac:dyDescent="0.25">
      <c r="A6" s="21" t="s">
        <v>32</v>
      </c>
      <c r="B6" s="24"/>
      <c r="C6" s="24">
        <v>440.226</v>
      </c>
      <c r="D6" s="24"/>
      <c r="E6" s="24"/>
      <c r="F6" s="24"/>
      <c r="G6" s="24"/>
      <c r="H6" s="24"/>
      <c r="I6" s="24"/>
      <c r="J6" s="24"/>
      <c r="K6" s="24"/>
      <c r="L6" s="24">
        <v>711.75775999999996</v>
      </c>
      <c r="M6" s="24"/>
      <c r="N6" s="24">
        <v>542.39</v>
      </c>
      <c r="O6" s="24"/>
      <c r="P6" s="44">
        <v>1694.3737599999999</v>
      </c>
      <c r="Q6" s="32"/>
      <c r="R6" s="32"/>
      <c r="S6" s="32"/>
      <c r="T6" s="32"/>
    </row>
    <row r="7" spans="1:20" ht="78.75" customHeight="1" x14ac:dyDescent="0.25">
      <c r="A7" s="21" t="s">
        <v>33</v>
      </c>
      <c r="B7" s="24">
        <v>265</v>
      </c>
      <c r="C7" s="24"/>
      <c r="D7" s="24"/>
      <c r="E7" s="24"/>
      <c r="F7" s="24"/>
      <c r="G7" s="24"/>
      <c r="H7" s="24"/>
      <c r="I7" s="24"/>
      <c r="J7" s="24"/>
      <c r="K7" s="24"/>
      <c r="L7" s="24">
        <v>160.6</v>
      </c>
      <c r="M7" s="24"/>
      <c r="N7" s="24"/>
      <c r="O7" s="24"/>
      <c r="P7" s="44">
        <v>425.6</v>
      </c>
      <c r="Q7" s="32"/>
      <c r="R7" s="32"/>
      <c r="S7" s="32"/>
      <c r="T7" s="32"/>
    </row>
    <row r="8" spans="1:20" ht="89.25" customHeight="1" x14ac:dyDescent="0.25">
      <c r="A8" s="21" t="s">
        <v>34</v>
      </c>
      <c r="B8" s="24">
        <v>18433.751980000001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18433.751980000001</v>
      </c>
      <c r="Q8" s="32"/>
      <c r="R8" s="32"/>
      <c r="S8" s="32"/>
      <c r="T8" s="32"/>
    </row>
    <row r="9" spans="1:20" ht="298.5" customHeight="1" x14ac:dyDescent="0.25">
      <c r="A9" s="21" t="s">
        <v>35</v>
      </c>
      <c r="B9" s="24"/>
      <c r="C9" s="24">
        <v>588.73400000000004</v>
      </c>
      <c r="D9" s="24"/>
      <c r="E9" s="24"/>
      <c r="F9" s="24"/>
      <c r="G9" s="24"/>
      <c r="H9" s="24">
        <v>20.399999999999999</v>
      </c>
      <c r="I9" s="24"/>
      <c r="J9" s="24"/>
      <c r="K9" s="24"/>
      <c r="L9" s="24"/>
      <c r="M9" s="24"/>
      <c r="N9" s="24"/>
      <c r="O9" s="24"/>
      <c r="P9" s="44">
        <v>609.13400000000001</v>
      </c>
      <c r="Q9" s="32"/>
      <c r="R9" s="32"/>
      <c r="S9" s="32"/>
      <c r="T9" s="32"/>
    </row>
    <row r="10" spans="1:20" ht="153.75" x14ac:dyDescent="0.25">
      <c r="A10" s="21" t="s">
        <v>36</v>
      </c>
      <c r="B10" s="24">
        <v>36621.861470000003</v>
      </c>
      <c r="C10" s="24">
        <v>70000</v>
      </c>
      <c r="D10" s="24"/>
      <c r="E10" s="24">
        <v>8200</v>
      </c>
      <c r="F10" s="24">
        <v>3954.8</v>
      </c>
      <c r="G10" s="24"/>
      <c r="H10" s="24">
        <v>9192.4110000000001</v>
      </c>
      <c r="I10" s="24"/>
      <c r="J10" s="24">
        <v>17956.580000000002</v>
      </c>
      <c r="K10" s="24"/>
      <c r="L10" s="24">
        <v>11117</v>
      </c>
      <c r="M10" s="24">
        <v>8700</v>
      </c>
      <c r="N10" s="24">
        <v>10000</v>
      </c>
      <c r="O10" s="24">
        <v>6081.96</v>
      </c>
      <c r="P10" s="44">
        <v>181824.61246999999</v>
      </c>
      <c r="Q10" s="32"/>
      <c r="R10" s="32"/>
      <c r="S10" s="32"/>
      <c r="T10" s="32"/>
    </row>
    <row r="11" spans="1:20" ht="90" x14ac:dyDescent="0.25">
      <c r="A11" s="21" t="s">
        <v>37</v>
      </c>
      <c r="B11" s="24">
        <v>7479.7797200000005</v>
      </c>
      <c r="C11" s="24"/>
      <c r="D11" s="24">
        <v>1600</v>
      </c>
      <c r="E11" s="24">
        <v>600</v>
      </c>
      <c r="F11" s="24"/>
      <c r="G11" s="24">
        <v>290</v>
      </c>
      <c r="H11" s="24">
        <v>1242.04</v>
      </c>
      <c r="I11" s="24"/>
      <c r="J11" s="24"/>
      <c r="K11" s="24"/>
      <c r="L11" s="24">
        <v>1700</v>
      </c>
      <c r="M11" s="24">
        <v>576.88</v>
      </c>
      <c r="N11" s="24">
        <v>2000</v>
      </c>
      <c r="O11" s="24"/>
      <c r="P11" s="44">
        <v>15488.699720000001</v>
      </c>
      <c r="Q11" s="32"/>
      <c r="R11" s="32"/>
      <c r="S11" s="32"/>
      <c r="T11" s="32"/>
    </row>
    <row r="12" spans="1:20" ht="119.25" customHeight="1" x14ac:dyDescent="0.25">
      <c r="A12" s="21" t="s">
        <v>38</v>
      </c>
      <c r="B12" s="24">
        <v>28.40992</v>
      </c>
      <c r="C12" s="24">
        <v>11.17116</v>
      </c>
      <c r="D12" s="24"/>
      <c r="E12" s="24"/>
      <c r="F12" s="24"/>
      <c r="G12" s="24"/>
      <c r="H12" s="24">
        <v>3.7250000000000001</v>
      </c>
      <c r="I12" s="24"/>
      <c r="J12" s="24">
        <v>3.7250000000000001</v>
      </c>
      <c r="K12" s="24"/>
      <c r="L12" s="24"/>
      <c r="M12" s="24"/>
      <c r="N12" s="24"/>
      <c r="O12" s="24"/>
      <c r="P12" s="44">
        <v>47.031080000000003</v>
      </c>
      <c r="Q12" s="32"/>
      <c r="R12" s="32"/>
      <c r="S12" s="32"/>
      <c r="T12" s="32"/>
    </row>
    <row r="13" spans="1:20" ht="104.25" customHeight="1" x14ac:dyDescent="0.25">
      <c r="A13" s="21" t="s">
        <v>39</v>
      </c>
      <c r="B13" s="24">
        <v>8000</v>
      </c>
      <c r="C13" s="24"/>
      <c r="D13" s="24">
        <v>510</v>
      </c>
      <c r="E13" s="24">
        <v>21.6</v>
      </c>
      <c r="F13" s="24">
        <v>99.5</v>
      </c>
      <c r="G13" s="24">
        <v>515.08500000000004</v>
      </c>
      <c r="H13" s="24">
        <v>31.45</v>
      </c>
      <c r="I13" s="24"/>
      <c r="J13" s="24"/>
      <c r="K13" s="24"/>
      <c r="L13" s="24">
        <v>7.4865000000000004</v>
      </c>
      <c r="M13" s="24">
        <v>237.7</v>
      </c>
      <c r="N13" s="24">
        <v>200</v>
      </c>
      <c r="O13" s="24"/>
      <c r="P13" s="44">
        <v>9622.8215</v>
      </c>
      <c r="Q13" s="32"/>
      <c r="R13" s="32"/>
      <c r="S13" s="32"/>
      <c r="T13" s="32"/>
    </row>
    <row r="14" spans="1:20" ht="115.5" x14ac:dyDescent="0.25">
      <c r="A14" s="21" t="s">
        <v>40</v>
      </c>
      <c r="B14" s="24">
        <v>37270.345370000003</v>
      </c>
      <c r="C14" s="24">
        <v>45000</v>
      </c>
      <c r="D14" s="24"/>
      <c r="E14" s="24">
        <v>4450</v>
      </c>
      <c r="F14" s="24">
        <v>1108.46</v>
      </c>
      <c r="G14" s="24"/>
      <c r="H14" s="24">
        <v>2100</v>
      </c>
      <c r="I14" s="24">
        <v>785.3</v>
      </c>
      <c r="J14" s="24">
        <v>8867.8680000000004</v>
      </c>
      <c r="K14" s="24"/>
      <c r="L14" s="24">
        <v>2608.0475000000001</v>
      </c>
      <c r="M14" s="24">
        <v>1880.3</v>
      </c>
      <c r="N14" s="24">
        <v>3500</v>
      </c>
      <c r="O14" s="24">
        <v>1196.914</v>
      </c>
      <c r="P14" s="44">
        <v>108767.23487</v>
      </c>
      <c r="Q14" s="32"/>
      <c r="R14" s="32"/>
      <c r="S14" s="32"/>
      <c r="T14" s="32"/>
    </row>
    <row r="15" spans="1:20" ht="90" x14ac:dyDescent="0.25">
      <c r="A15" s="21" t="s">
        <v>41</v>
      </c>
      <c r="B15" s="24"/>
      <c r="C15" s="24">
        <v>1243.7539999999999</v>
      </c>
      <c r="D15" s="24"/>
      <c r="E15" s="24"/>
      <c r="F15" s="24">
        <v>56</v>
      </c>
      <c r="G15" s="24"/>
      <c r="H15" s="24">
        <v>96</v>
      </c>
      <c r="I15" s="24"/>
      <c r="J15" s="24"/>
      <c r="K15" s="24"/>
      <c r="L15" s="24">
        <v>130.33500000000001</v>
      </c>
      <c r="M15" s="24"/>
      <c r="N15" s="24"/>
      <c r="O15" s="24"/>
      <c r="P15" s="44">
        <v>1526.0889999999999</v>
      </c>
      <c r="Q15" s="32"/>
      <c r="R15" s="32"/>
      <c r="S15" s="32"/>
      <c r="T15" s="32"/>
    </row>
    <row r="16" spans="1:20" ht="77.25" x14ac:dyDescent="0.25">
      <c r="A16" s="21" t="s">
        <v>42</v>
      </c>
      <c r="B16" s="24">
        <v>150</v>
      </c>
      <c r="C16" s="24"/>
      <c r="D16" s="24"/>
      <c r="E16" s="24"/>
      <c r="F16" s="24"/>
      <c r="G16" s="24"/>
      <c r="H16" s="24">
        <v>107.42700000000001</v>
      </c>
      <c r="I16" s="24"/>
      <c r="J16" s="24"/>
      <c r="K16" s="24"/>
      <c r="L16" s="24"/>
      <c r="M16" s="24"/>
      <c r="N16" s="24">
        <v>88.296700000000001</v>
      </c>
      <c r="O16" s="24"/>
      <c r="P16" s="44">
        <v>345.72370000000001</v>
      </c>
      <c r="Q16" s="32"/>
      <c r="R16" s="32"/>
      <c r="S16" s="32"/>
      <c r="T16" s="32"/>
    </row>
    <row r="17" spans="1:20" ht="77.25" customHeight="1" x14ac:dyDescent="0.25">
      <c r="A17" s="21" t="s">
        <v>43</v>
      </c>
      <c r="B17" s="24">
        <v>1033.69058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1033.69058</v>
      </c>
      <c r="Q17" s="32"/>
      <c r="R17" s="32"/>
      <c r="S17" s="32"/>
      <c r="T17" s="32"/>
    </row>
    <row r="18" spans="1:20" ht="64.5" x14ac:dyDescent="0.25">
      <c r="A18" s="21" t="s">
        <v>44</v>
      </c>
      <c r="B18" s="24"/>
      <c r="C18" s="24">
        <v>210.52632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210.52632</v>
      </c>
      <c r="Q18" s="32"/>
      <c r="R18" s="32"/>
      <c r="S18" s="32"/>
      <c r="T18" s="32"/>
    </row>
    <row r="19" spans="1:20" ht="51.75" x14ac:dyDescent="0.25">
      <c r="A19" s="21" t="s">
        <v>45</v>
      </c>
      <c r="B19" s="24"/>
      <c r="C19" s="24">
        <v>1015.8</v>
      </c>
      <c r="D19" s="24">
        <v>197.55</v>
      </c>
      <c r="E19" s="24">
        <v>338.7</v>
      </c>
      <c r="F19" s="24">
        <v>169.35</v>
      </c>
      <c r="G19" s="24">
        <v>56.45</v>
      </c>
      <c r="H19" s="24">
        <v>112.9</v>
      </c>
      <c r="I19" s="24">
        <v>64.599999999999994</v>
      </c>
      <c r="J19" s="24"/>
      <c r="K19" s="24">
        <v>151.69999999999999</v>
      </c>
      <c r="L19" s="24">
        <v>424.9</v>
      </c>
      <c r="M19" s="24">
        <v>394.45</v>
      </c>
      <c r="N19" s="24">
        <v>364.2</v>
      </c>
      <c r="O19" s="24">
        <v>364.2</v>
      </c>
      <c r="P19" s="44">
        <v>3654.8</v>
      </c>
      <c r="Q19" s="32"/>
      <c r="R19" s="32"/>
      <c r="S19" s="32"/>
      <c r="T19" s="32"/>
    </row>
    <row r="20" spans="1:20" ht="51.75" x14ac:dyDescent="0.25">
      <c r="A20" s="21" t="s">
        <v>46</v>
      </c>
      <c r="B20" s="24">
        <v>18.8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18.8</v>
      </c>
      <c r="Q20" s="32"/>
      <c r="R20" s="32"/>
      <c r="S20" s="32"/>
      <c r="T20" s="32"/>
    </row>
    <row r="21" spans="1:20" ht="64.5" x14ac:dyDescent="0.25">
      <c r="A21" s="21" t="s">
        <v>47</v>
      </c>
      <c r="B21" s="24"/>
      <c r="C21" s="24"/>
      <c r="D21" s="24"/>
      <c r="E21" s="24"/>
      <c r="F21" s="24"/>
      <c r="G21" s="24"/>
      <c r="H21" s="24">
        <v>30</v>
      </c>
      <c r="I21" s="24"/>
      <c r="J21" s="24"/>
      <c r="K21" s="24"/>
      <c r="L21" s="24"/>
      <c r="M21" s="24"/>
      <c r="N21" s="24"/>
      <c r="O21" s="24"/>
      <c r="P21" s="44">
        <v>30</v>
      </c>
      <c r="Q21" s="32"/>
      <c r="R21" s="32"/>
      <c r="S21" s="32"/>
      <c r="T21" s="32"/>
    </row>
    <row r="22" spans="1:20" ht="51.75" x14ac:dyDescent="0.25">
      <c r="A22" s="21" t="s">
        <v>48</v>
      </c>
      <c r="B22" s="24"/>
      <c r="C22" s="24"/>
      <c r="D22" s="24"/>
      <c r="E22" s="24"/>
      <c r="F22" s="24"/>
      <c r="G22" s="24"/>
      <c r="H22" s="24"/>
      <c r="I22" s="24"/>
      <c r="J22" s="24"/>
      <c r="K22" s="24">
        <v>296.505</v>
      </c>
      <c r="L22" s="24"/>
      <c r="M22" s="24"/>
      <c r="N22" s="24"/>
      <c r="O22" s="24"/>
      <c r="P22" s="44">
        <v>296.505</v>
      </c>
      <c r="Q22" s="32"/>
      <c r="R22" s="32"/>
      <c r="S22" s="32"/>
      <c r="T22" s="32"/>
    </row>
    <row r="23" spans="1:20" ht="39" x14ac:dyDescent="0.25">
      <c r="A23" s="21" t="s">
        <v>49</v>
      </c>
      <c r="B23" s="24">
        <v>3000</v>
      </c>
      <c r="C23" s="24">
        <v>1581.87</v>
      </c>
      <c r="D23" s="24">
        <v>50</v>
      </c>
      <c r="E23" s="24">
        <v>99.975999999999999</v>
      </c>
      <c r="F23" s="24"/>
      <c r="G23" s="24"/>
      <c r="H23" s="24"/>
      <c r="I23" s="24">
        <v>6.4290000000000003</v>
      </c>
      <c r="J23" s="24">
        <v>524.93399999999997</v>
      </c>
      <c r="K23" s="24"/>
      <c r="L23" s="24"/>
      <c r="M23" s="24"/>
      <c r="N23" s="24"/>
      <c r="O23" s="24"/>
      <c r="P23" s="44">
        <v>5263.2089999999998</v>
      </c>
      <c r="Q23" s="32"/>
      <c r="R23" s="32"/>
      <c r="S23" s="32"/>
      <c r="T23" s="32"/>
    </row>
    <row r="24" spans="1:20" ht="26.25" x14ac:dyDescent="0.25">
      <c r="A24" s="21" t="s">
        <v>50</v>
      </c>
      <c r="B24" s="24">
        <v>58065.137139999999</v>
      </c>
      <c r="C24" s="24"/>
      <c r="D24" s="24"/>
      <c r="E24" s="24"/>
      <c r="F24" s="24"/>
      <c r="G24" s="24"/>
      <c r="H24" s="24"/>
      <c r="I24" s="24"/>
      <c r="J24" s="24"/>
      <c r="K24" s="24">
        <v>1126.9764299999999</v>
      </c>
      <c r="L24" s="24"/>
      <c r="M24" s="24"/>
      <c r="N24" s="24"/>
      <c r="O24" s="24"/>
      <c r="P24" s="44">
        <v>59192.113570000001</v>
      </c>
      <c r="Q24" s="32"/>
      <c r="R24" s="32"/>
      <c r="S24" s="32"/>
      <c r="T24" s="32"/>
    </row>
    <row r="25" spans="1:20" x14ac:dyDescent="0.25">
      <c r="A25" s="22" t="s">
        <v>51</v>
      </c>
      <c r="B25" s="25">
        <v>171666.77617999999</v>
      </c>
      <c r="C25" s="25">
        <v>120092.08147999999</v>
      </c>
      <c r="D25" s="25">
        <v>2357.5500000000002</v>
      </c>
      <c r="E25" s="25">
        <v>13710.276</v>
      </c>
      <c r="F25" s="25">
        <v>5388.11</v>
      </c>
      <c r="G25" s="25">
        <v>861.53499999999997</v>
      </c>
      <c r="H25" s="25">
        <v>12936.352999999999</v>
      </c>
      <c r="I25" s="25">
        <v>13784.659</v>
      </c>
      <c r="J25" s="25">
        <v>27353.107</v>
      </c>
      <c r="K25" s="25">
        <v>1575.1814300000001</v>
      </c>
      <c r="L25" s="25">
        <v>40256.21009</v>
      </c>
      <c r="M25" s="25">
        <v>11789.33</v>
      </c>
      <c r="N25" s="25">
        <v>16694.886699999999</v>
      </c>
      <c r="O25" s="25">
        <v>7643.0739999999996</v>
      </c>
      <c r="P25" s="44">
        <v>446109.12988000002</v>
      </c>
      <c r="Q25" s="40"/>
      <c r="R25" s="40"/>
      <c r="S25" s="40"/>
      <c r="T25" s="40"/>
    </row>
    <row r="26" spans="1:20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x14ac:dyDescent="0.25">
      <c r="A27" s="36" t="s">
        <v>29</v>
      </c>
      <c r="B27" s="45">
        <f>P25+Учреждения!B80</f>
        <v>2857597.8955299999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20" ht="32.25" customHeight="1" x14ac:dyDescent="0.25">
      <c r="A28" s="36" t="str">
        <f>CONCATENATE("Остатки бюджетных средств на ",C2,"г.")</f>
        <v>Остатки бюджетных средств на 19.03.2022г.</v>
      </c>
      <c r="B28" s="45">
        <v>5833043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</sheetData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&amp;C&amp;P</oddFooter>
  </headerFooter>
  <rowBreaks count="1" manualBreakCount="1">
    <brk id="1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2022-03-21T02:12:13Z</dcterms:modified>
</cp:coreProperties>
</file>