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Учреждения!$49:$50</definedName>
    <definedName name="_xlnm.Print_Area" localSheetId="1">'Муниципальные районы'!$A$1:$P$19</definedName>
    <definedName name="_xlnm.Print_Area" localSheetId="0">Учреждения!$A$1:$E$82</definedName>
  </definedNames>
  <calcPr calcId="162913"/>
</workbook>
</file>

<file path=xl/calcChain.xml><?xml version="1.0" encoding="utf-8"?>
<calcChain xmlns="http://schemas.openxmlformats.org/spreadsheetml/2006/main">
  <c r="E8" i="1" l="1"/>
  <c r="E45" i="1"/>
  <c r="B17" i="2"/>
  <c r="E9" i="1"/>
  <c r="A2" i="2" l="1"/>
  <c r="B2" i="2" s="1"/>
  <c r="C2" i="2" s="1"/>
  <c r="A18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<sst xmlns="http://schemas.openxmlformats.org/spreadsheetml/2006/main" count="115" uniqueCount="114">
  <si>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</si>
  <si>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</si>
  <si>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</si>
  <si>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</si>
  <si>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</si>
  <si>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</si>
  <si>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</si>
  <si>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</si>
  <si>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</si>
  <si>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</si>
  <si>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</si>
  <si>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</si>
  <si>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</si>
  <si>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</si>
  <si>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</si>
  <si>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</si>
  <si>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</si>
  <si>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</si>
  <si>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</si>
  <si>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</si>
  <si>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</si>
  <si>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</si>
  <si>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</si>
  <si>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</si>
  <si>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</si>
  <si>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</si>
  <si>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</si>
  <si>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</si>
  <si>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</si>
  <si>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</si>
  <si>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</si>
  <si>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Субвенции для осуществления 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</si>
  <si>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</si>
  <si>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</si>
  <si>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</si>
  <si>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</si>
  <si>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</si>
  <si>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</si>
  <si>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государственных полномочий Камчатского края  по оказанию государственной социальной помощи на основании социального контракта малоимущим гражданам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</si>
  <si>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</si>
  <si>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Создание модельных муниципальных библиотек</t>
  </si>
  <si>
    <t>Всего:</t>
  </si>
  <si>
    <t>25.03.2022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</si>
  <si>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</si>
  <si>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</si>
  <si>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</si>
  <si>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</si>
  <si>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</si>
  <si>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</si>
  <si>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</si>
  <si>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</si>
  <si>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</si>
  <si>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</si>
  <si>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</si>
  <si>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</si>
  <si>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</si>
  <si>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</si>
  <si>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</si>
  <si>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</si>
  <si>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труда и развития кадрового потенциала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</si>
  <si>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</si>
  <si>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</si>
  <si>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</si>
  <si>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</si>
  <si>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</si>
  <si>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</si>
  <si>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</si>
  <si>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</si>
  <si>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</si>
  <si>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</si>
  <si>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</si>
  <si>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инвестиций, промышленности и предпринимательства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</si>
  <si>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</si>
  <si>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</si>
  <si>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ИТОГО</t>
  </si>
  <si>
    <t>21.03.2022</t>
  </si>
  <si>
    <t>Дотации бюджетам на частичную компенсацию дополнительных расходов на повышение оплаты труда работников бюджетной сферы и иные цели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</si>
  <si>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</si>
  <si>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</si>
  <si>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</si>
  <si>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</si>
  <si>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</si>
  <si>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</si>
  <si>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на развитие паллиативной медицинской помощи</t>
  </si>
  <si>
    <t>Субсидии бюджетам на реализацию мероприятий по предупреждению и борьбе с социально значимыми инфекционными заболеваниями</t>
  </si>
  <si>
    <t>Субсидии бюджетам на приобретение спортивного оборудования и инвентаря для приведения организаций спортивной подготовки в нормативное состояние</t>
  </si>
  <si>
    <t>Субсидии бюджетам субъектов Российской Федерации на осуществление ежемесячных выплат на детей в возрасте от трех до семи лет включительно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</si>
  <si>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</si>
  <si>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</si>
  <si>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на реализацию мероприятий по обеспечению жильем молодых семей</t>
  </si>
  <si>
    <t>Субсидии бюджетам на реализацию мероприятий по укреплению единства российской нации и этнокультурному развитию народов России</t>
  </si>
  <si>
    <t>Субсидии бюджетам на реализацию мероприятий по созданию в субъектах Российской Федерации новых мест в общеобразовательных организациях</t>
  </si>
  <si>
    <t>Субсидии бюджетам на государственную поддержку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</t>
  </si>
  <si>
    <t>Субсидии бюджетам субъектов Российской Федерации на обеспечение закупки авиационных работ в целях оказания медицинской помощи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</si>
  <si>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</si>
  <si>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</si>
  <si>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</si>
  <si>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</si>
  <si>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</si>
  <si>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</si>
  <si>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Субвенции бюджетам на увеличение площади лесовосстановления</t>
  </si>
  <si>
    <t>Субвенции бюджетам на оснащение учреждений, выполняющих мероприятия по воспроизводству лесов, специализированной лесохозяйственной техникой и оборудованием для проведения комплекса мероприятий по лесовосстановлению и лесоразведению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</si>
  <si>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</si>
  <si>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Субвенции бюджетам на осуществление ежемесячной выплаты в связи с рождением (усыновлением) первого ребенка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</si>
  <si>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</si>
  <si>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</si>
  <si>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</si>
  <si>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</si>
  <si>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>Межбюджетные трансферты, передаваемые бюджетам на возмещение части затрат на уплату процентов по инвестиционным кредитам (займам) в агропромышленном комплексе</t>
  </si>
  <si>
    <t>Межбюджетные трансферты, передаваемые бюджетам на создание модельных муниципальных библиотек</t>
  </si>
  <si>
    <t>Прочие безвозмездные поступления в бюджеты субъектов Российской Федерации</t>
  </si>
  <si>
    <t>Всего доходов без учета привлеченных средств:</t>
  </si>
  <si>
    <t>Справочно: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</si>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</sst>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70" formatCode="###\ ###\ ###\ ###\ ##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0"/>
      <color rgb="FF000000"/>
      <name val="Times New Roman"/>
      <family val="2"/>
    </font>
    <font>
      <sz val="10"/>
      <name val="Arial"/>
      <family val="2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</borders>
  <cellStyleXfs count="5">
    <xf numFmtId="0" fontId="0" fillId="0" borderId="0"/>
    <xf numFmtId="0" fontId="16" fillId="0" borderId="0"/>
    <xf numFmtId="0" fontId="16" fillId="0" borderId="0" applyNumberFormat="0" applyBorder="0" applyAlignment="0"/>
    <xf numFmtId="0" fontId="18" fillId="0" borderId="0"/>
    <xf numFmtId="0" fontId="18" fillId="0" borderId="0" applyNumberFormat="0" applyBorder="0" applyAlignment="0"/>
  </cellStyleXfs>
  <cellXfs count="7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170" fontId="17" fillId="0" borderId="7" xfId="1" applyNumberFormat="1" applyFont="1" applyFill="1" applyBorder="1" applyAlignment="1" applyProtection="1">
      <alignment horizontal="right" vertical="center"/>
    </xf>
    <xf numFmtId="49" fontId="17" fillId="0" borderId="11" xfId="1" applyNumberFormat="1" applyFont="1" applyFill="1" applyBorder="1" applyAlignment="1" applyProtection="1">
      <alignment horizontal="left" vertical="center" wrapText="1"/>
    </xf>
    <xf numFmtId="49" fontId="17" fillId="0" borderId="12" xfId="1" applyNumberFormat="1" applyFont="1" applyFill="1" applyBorder="1" applyAlignment="1" applyProtection="1">
      <alignment horizontal="left" vertical="center" wrapText="1"/>
    </xf>
    <xf numFmtId="49" fontId="17" fillId="0" borderId="13" xfId="1" applyNumberFormat="1" applyFont="1" applyFill="1" applyBorder="1" applyAlignment="1" applyProtection="1">
      <alignment horizontal="left" vertical="center" wrapText="1"/>
    </xf>
    <xf numFmtId="49" fontId="17" fillId="0" borderId="8" xfId="1" applyNumberFormat="1" applyFont="1" applyFill="1" applyBorder="1" applyAlignment="1" applyProtection="1">
      <alignment horizontal="left" vertical="center" wrapText="1"/>
    </xf>
    <xf numFmtId="49" fontId="17" fillId="0" borderId="9" xfId="1" applyNumberFormat="1" applyFont="1" applyFill="1" applyBorder="1" applyAlignment="1" applyProtection="1">
      <alignment horizontal="left" vertical="center" wrapText="1"/>
    </xf>
    <xf numFmtId="49" fontId="17" fillId="0" borderId="10" xfId="1" applyNumberFormat="1" applyFont="1" applyFill="1" applyBorder="1" applyAlignment="1" applyProtection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164" fontId="2" fillId="0" borderId="4" xfId="0" applyNumberFormat="1" applyFont="1" applyFill="1" applyBorder="1" applyAlignment="1">
      <alignment horizontal="right" wrapText="1"/>
    </xf>
    <xf numFmtId="0" fontId="19" fillId="0" borderId="2" xfId="0" applyFont="1" applyFill="1" applyBorder="1" applyAlignment="1">
      <alignment horizontal="left" vertical="center" wrapText="1"/>
    </xf>
    <xf numFmtId="164" fontId="19" fillId="0" borderId="4" xfId="0" applyNumberFormat="1" applyFont="1" applyFill="1" applyBorder="1" applyAlignment="1">
      <alignment horizontal="left" wrapText="1"/>
    </xf>
    <xf numFmtId="0" fontId="19" fillId="0" borderId="4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4" fontId="12" fillId="0" borderId="0" xfId="0" applyNumberFormat="1" applyFont="1"/>
    <xf numFmtId="164" fontId="12" fillId="0" borderId="0" xfId="0" applyNumberFormat="1" applyFont="1"/>
  </cellXfs>
  <cellStyles count="5">
    <cellStyle name="Обычный" xfId="0" builtinId="0"/>
    <cellStyle name="Обычный 2" xfId="2"/>
    <cellStyle name="Обычный 2 2" xfId="4"/>
    <cellStyle name="Обычный 3" xfId="1"/>
    <cellStyle name="Обычный 3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view="pageBreakPreview" zoomScaleNormal="100" zoomScaleSheetLayoutView="100" workbookViewId="0">
      <selection activeCell="G3" sqref="G3"/>
    </sheetView>
  </sheetViews>
  <sheetFormatPr defaultColWidth="8.7109375" defaultRowHeight="15" x14ac:dyDescent="0.25"/>
  <cols>
    <col min="1" max="1" width="69.28515625" style="31" customWidth="1"/>
    <col min="2" max="2" width="13.85546875" style="31" customWidth="1"/>
    <col min="3" max="4" width="14.42578125" style="31" customWidth="1"/>
    <col min="5" max="5" width="12.42578125" style="31" customWidth="1"/>
    <col min="6" max="6" width="12.5703125" style="31" customWidth="1"/>
    <col min="7" max="7" width="16" style="31" bestFit="1" customWidth="1"/>
    <col min="8" max="8" width="8.7109375" style="31"/>
    <col min="9" max="9" width="10.140625" style="31" bestFit="1" customWidth="1"/>
    <col min="10" max="16384" width="8.7109375" style="31"/>
  </cols>
  <sheetData>
    <row r="1" spans="1:9" ht="15.75" x14ac:dyDescent="0.25">
      <c r="A1" s="46" t="s">
        <v>0</v>
      </c>
      <c r="B1" s="46"/>
      <c r="C1" s="46"/>
      <c r="D1" s="46"/>
      <c r="E1" s="46"/>
      <c r="F1" s="37" t="s">
        <v>75</v>
      </c>
      <c r="G1" s="38" t="str">
        <f>TEXT(F1,"[$-FC19]ДД ММММ")</f>
        <v>21 марта</v>
      </c>
      <c r="H1" s="38" t="str">
        <f>TEXT(F1,"[$-FC19]ДД.ММ.ГГГ \г")</f>
        <v>21.03.2022 г</v>
      </c>
    </row>
    <row r="2" spans="1:9" ht="15.75" x14ac:dyDescent="0.25">
      <c r="A2" s="46" t="str">
        <f>CONCATENATE("с ",G1," по ",G2,"ода")</f>
        <v>с 21 марта по 25 марта 2022 года</v>
      </c>
      <c r="B2" s="46"/>
      <c r="C2" s="46"/>
      <c r="D2" s="46"/>
      <c r="E2" s="46"/>
      <c r="F2" s="37" t="s">
        <v>42</v>
      </c>
      <c r="G2" s="38" t="str">
        <f>TEXT(F2,"[$-FC19]ДД ММММ ГГГ \г")</f>
        <v>25 марта 2022 г</v>
      </c>
      <c r="H2" s="38" t="str">
        <f>TEXT(F2,"[$-FC19]ДД.ММ.ГГГ \г")</f>
        <v>25.03.2022 г</v>
      </c>
      <c r="I2" s="39"/>
    </row>
    <row r="3" spans="1:9" x14ac:dyDescent="0.25">
      <c r="A3" s="1"/>
      <c r="B3" s="2"/>
      <c r="C3" s="2"/>
      <c r="D3" s="2"/>
      <c r="E3" s="3"/>
      <c r="G3" s="74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7" t="str">
        <f>CONCATENATE("Остатки средств на ",H1,".")</f>
        <v>Остатки средств на 21.03.2022 г.</v>
      </c>
      <c r="B5" s="48"/>
      <c r="C5" s="48"/>
      <c r="D5" s="49"/>
      <c r="E5" s="8">
        <v>5833043</v>
      </c>
      <c r="F5" s="39"/>
    </row>
    <row r="6" spans="1:9" x14ac:dyDescent="0.25">
      <c r="A6" s="10"/>
      <c r="B6" s="11"/>
      <c r="C6" s="11"/>
      <c r="D6" s="11"/>
      <c r="E6" s="12"/>
    </row>
    <row r="7" spans="1:9" x14ac:dyDescent="0.25">
      <c r="A7" s="56" t="s">
        <v>2</v>
      </c>
      <c r="B7" s="57"/>
      <c r="C7" s="57"/>
      <c r="D7" s="57"/>
      <c r="E7" s="13"/>
    </row>
    <row r="8" spans="1:9" x14ac:dyDescent="0.25">
      <c r="A8" s="51" t="s">
        <v>3</v>
      </c>
      <c r="B8" s="57"/>
      <c r="C8" s="57"/>
      <c r="D8" s="57"/>
      <c r="E8" s="9">
        <f>E45-E9</f>
        <v>315584.79095000005</v>
      </c>
    </row>
    <row r="9" spans="1:9" x14ac:dyDescent="0.25">
      <c r="A9" s="58" t="s">
        <v>4</v>
      </c>
      <c r="B9" s="57"/>
      <c r="C9" s="57"/>
      <c r="D9" s="57"/>
      <c r="E9" s="14">
        <f>SUM(E10:E44)</f>
        <v>1143754.6000000001</v>
      </c>
    </row>
    <row r="10" spans="1:9" ht="29.25" customHeight="1" x14ac:dyDescent="0.25">
      <c r="A10" s="60" t="s">
        <v>76</v>
      </c>
      <c r="B10" s="61"/>
      <c r="C10" s="61"/>
      <c r="D10" s="62"/>
      <c r="E10" s="59">
        <v>52532</v>
      </c>
    </row>
    <row r="11" spans="1:9" ht="18" customHeight="1" x14ac:dyDescent="0.25">
      <c r="A11" s="63" t="s">
        <v>77</v>
      </c>
      <c r="B11" s="64"/>
      <c r="C11" s="64"/>
      <c r="D11" s="65"/>
      <c r="E11" s="59">
        <v>56.5</v>
      </c>
    </row>
    <row r="12" spans="1:9" ht="37.5" customHeight="1" x14ac:dyDescent="0.25">
      <c r="A12" s="63" t="s">
        <v>78</v>
      </c>
      <c r="B12" s="64"/>
      <c r="C12" s="64"/>
      <c r="D12" s="65"/>
      <c r="E12" s="59">
        <v>4649.3999999999996</v>
      </c>
    </row>
    <row r="13" spans="1:9" ht="27.75" customHeight="1" x14ac:dyDescent="0.25">
      <c r="A13" s="63" t="s">
        <v>79</v>
      </c>
      <c r="B13" s="64"/>
      <c r="C13" s="64"/>
      <c r="D13" s="65"/>
      <c r="E13" s="59">
        <v>3556.5</v>
      </c>
    </row>
    <row r="14" spans="1:9" ht="27" customHeight="1" x14ac:dyDescent="0.25">
      <c r="A14" s="63" t="s">
        <v>80</v>
      </c>
      <c r="B14" s="64"/>
      <c r="C14" s="64"/>
      <c r="D14" s="65"/>
      <c r="E14" s="59">
        <v>363.2</v>
      </c>
    </row>
    <row r="15" spans="1:9" ht="37.5" customHeight="1" x14ac:dyDescent="0.25">
      <c r="A15" s="63" t="s">
        <v>81</v>
      </c>
      <c r="B15" s="64"/>
      <c r="C15" s="64"/>
      <c r="D15" s="65"/>
      <c r="E15" s="59">
        <v>32.6</v>
      </c>
    </row>
    <row r="16" spans="1:9" ht="18.75" customHeight="1" x14ac:dyDescent="0.25">
      <c r="A16" s="63" t="s">
        <v>82</v>
      </c>
      <c r="B16" s="64"/>
      <c r="C16" s="64"/>
      <c r="D16" s="65"/>
      <c r="E16" s="59">
        <v>140.5</v>
      </c>
    </row>
    <row r="17" spans="1:5" ht="18.75" customHeight="1" x14ac:dyDescent="0.25">
      <c r="A17" s="63" t="s">
        <v>83</v>
      </c>
      <c r="B17" s="64"/>
      <c r="C17" s="64"/>
      <c r="D17" s="65"/>
      <c r="E17" s="59">
        <v>352.9</v>
      </c>
    </row>
    <row r="18" spans="1:5" ht="18.75" customHeight="1" x14ac:dyDescent="0.25">
      <c r="A18" s="63" t="s">
        <v>84</v>
      </c>
      <c r="B18" s="64"/>
      <c r="C18" s="64"/>
      <c r="D18" s="65"/>
      <c r="E18" s="59">
        <v>432.2</v>
      </c>
    </row>
    <row r="19" spans="1:5" ht="28.5" customHeight="1" x14ac:dyDescent="0.25">
      <c r="A19" s="63" t="s">
        <v>85</v>
      </c>
      <c r="B19" s="64"/>
      <c r="C19" s="64"/>
      <c r="D19" s="65"/>
      <c r="E19" s="59">
        <v>4368.6000000000004</v>
      </c>
    </row>
    <row r="20" spans="1:5" ht="30.75" customHeight="1" x14ac:dyDescent="0.25">
      <c r="A20" s="63" t="s">
        <v>86</v>
      </c>
      <c r="B20" s="64"/>
      <c r="C20" s="64"/>
      <c r="D20" s="65"/>
      <c r="E20" s="59">
        <v>2459.4</v>
      </c>
    </row>
    <row r="21" spans="1:5" ht="28.5" customHeight="1" x14ac:dyDescent="0.25">
      <c r="A21" s="63" t="s">
        <v>87</v>
      </c>
      <c r="B21" s="64"/>
      <c r="C21" s="64"/>
      <c r="D21" s="65"/>
      <c r="E21" s="59">
        <v>1769.1</v>
      </c>
    </row>
    <row r="22" spans="1:5" ht="32.25" customHeight="1" x14ac:dyDescent="0.25">
      <c r="A22" s="63" t="s">
        <v>88</v>
      </c>
      <c r="B22" s="64"/>
      <c r="C22" s="64"/>
      <c r="D22" s="65"/>
      <c r="E22" s="59">
        <v>1017.5</v>
      </c>
    </row>
    <row r="23" spans="1:5" ht="18" customHeight="1" x14ac:dyDescent="0.25">
      <c r="A23" s="63" t="s">
        <v>89</v>
      </c>
      <c r="B23" s="64"/>
      <c r="C23" s="64"/>
      <c r="D23" s="65"/>
      <c r="E23" s="59">
        <v>23283.599999999999</v>
      </c>
    </row>
    <row r="24" spans="1:5" ht="30" customHeight="1" x14ac:dyDescent="0.25">
      <c r="A24" s="63" t="s">
        <v>90</v>
      </c>
      <c r="B24" s="64"/>
      <c r="C24" s="64"/>
      <c r="D24" s="65"/>
      <c r="E24" s="59">
        <v>3728.8</v>
      </c>
    </row>
    <row r="25" spans="1:5" ht="32.25" customHeight="1" x14ac:dyDescent="0.25">
      <c r="A25" s="63" t="s">
        <v>91</v>
      </c>
      <c r="B25" s="64"/>
      <c r="C25" s="64"/>
      <c r="D25" s="65"/>
      <c r="E25" s="59">
        <v>114000.3</v>
      </c>
    </row>
    <row r="26" spans="1:5" ht="33" customHeight="1" x14ac:dyDescent="0.25">
      <c r="A26" s="63" t="s">
        <v>92</v>
      </c>
      <c r="B26" s="64"/>
      <c r="C26" s="64"/>
      <c r="D26" s="65"/>
      <c r="E26" s="59">
        <v>89373.6</v>
      </c>
    </row>
    <row r="27" spans="1:5" ht="31.5" customHeight="1" x14ac:dyDescent="0.25">
      <c r="A27" s="63" t="s">
        <v>93</v>
      </c>
      <c r="B27" s="64"/>
      <c r="C27" s="64"/>
      <c r="D27" s="65"/>
      <c r="E27" s="59">
        <v>16898.400000000001</v>
      </c>
    </row>
    <row r="28" spans="1:5" ht="32.25" customHeight="1" x14ac:dyDescent="0.25">
      <c r="A28" s="63" t="s">
        <v>94</v>
      </c>
      <c r="B28" s="64"/>
      <c r="C28" s="64"/>
      <c r="D28" s="65"/>
      <c r="E28" s="59">
        <v>465.9</v>
      </c>
    </row>
    <row r="29" spans="1:5" ht="30.75" customHeight="1" x14ac:dyDescent="0.25">
      <c r="A29" s="63" t="s">
        <v>95</v>
      </c>
      <c r="B29" s="64"/>
      <c r="C29" s="64"/>
      <c r="D29" s="65"/>
      <c r="E29" s="59">
        <v>37.6</v>
      </c>
    </row>
    <row r="30" spans="1:5" ht="20.25" customHeight="1" x14ac:dyDescent="0.25">
      <c r="A30" s="63" t="s">
        <v>96</v>
      </c>
      <c r="B30" s="64"/>
      <c r="C30" s="64"/>
      <c r="D30" s="65"/>
      <c r="E30" s="59">
        <v>2149.6</v>
      </c>
    </row>
    <row r="31" spans="1:5" ht="29.25" customHeight="1" x14ac:dyDescent="0.25">
      <c r="A31" s="63" t="s">
        <v>97</v>
      </c>
      <c r="B31" s="64"/>
      <c r="C31" s="64"/>
      <c r="D31" s="65"/>
      <c r="E31" s="59">
        <v>94.5</v>
      </c>
    </row>
    <row r="32" spans="1:5" ht="20.25" customHeight="1" x14ac:dyDescent="0.25">
      <c r="A32" s="63" t="s">
        <v>98</v>
      </c>
      <c r="B32" s="64"/>
      <c r="C32" s="64"/>
      <c r="D32" s="65"/>
      <c r="E32" s="59">
        <v>69.900000000000006</v>
      </c>
    </row>
    <row r="33" spans="1:7" ht="37.5" customHeight="1" x14ac:dyDescent="0.25">
      <c r="A33" s="63" t="s">
        <v>99</v>
      </c>
      <c r="B33" s="64"/>
      <c r="C33" s="64"/>
      <c r="D33" s="65"/>
      <c r="E33" s="59">
        <v>3403.9</v>
      </c>
    </row>
    <row r="34" spans="1:7" ht="15" customHeight="1" x14ac:dyDescent="0.25">
      <c r="A34" s="63" t="s">
        <v>100</v>
      </c>
      <c r="B34" s="64"/>
      <c r="C34" s="64"/>
      <c r="D34" s="65"/>
      <c r="E34" s="59">
        <v>70.2</v>
      </c>
    </row>
    <row r="35" spans="1:7" ht="30" customHeight="1" x14ac:dyDescent="0.25">
      <c r="A35" s="63" t="s">
        <v>101</v>
      </c>
      <c r="B35" s="64"/>
      <c r="C35" s="64"/>
      <c r="D35" s="65"/>
      <c r="E35" s="59">
        <v>4448.8999999999996</v>
      </c>
    </row>
    <row r="36" spans="1:7" ht="37.5" customHeight="1" x14ac:dyDescent="0.25">
      <c r="A36" s="63" t="s">
        <v>102</v>
      </c>
      <c r="B36" s="64"/>
      <c r="C36" s="64"/>
      <c r="D36" s="65"/>
      <c r="E36" s="59">
        <v>590.29999999999995</v>
      </c>
    </row>
    <row r="37" spans="1:7" ht="20.25" customHeight="1" x14ac:dyDescent="0.25">
      <c r="A37" s="63" t="s">
        <v>103</v>
      </c>
      <c r="B37" s="64"/>
      <c r="C37" s="64"/>
      <c r="D37" s="65"/>
      <c r="E37" s="59">
        <v>2799.9</v>
      </c>
    </row>
    <row r="38" spans="1:7" ht="18" customHeight="1" x14ac:dyDescent="0.25">
      <c r="A38" s="63" t="s">
        <v>104</v>
      </c>
      <c r="B38" s="64"/>
      <c r="C38" s="64"/>
      <c r="D38" s="65"/>
      <c r="E38" s="59">
        <v>53.4</v>
      </c>
    </row>
    <row r="39" spans="1:7" ht="30.75" customHeight="1" x14ac:dyDescent="0.25">
      <c r="A39" s="63" t="s">
        <v>105</v>
      </c>
      <c r="B39" s="64"/>
      <c r="C39" s="64"/>
      <c r="D39" s="65"/>
      <c r="E39" s="59">
        <v>270.7</v>
      </c>
    </row>
    <row r="40" spans="1:7" ht="26.25" customHeight="1" x14ac:dyDescent="0.25">
      <c r="A40" s="63" t="s">
        <v>106</v>
      </c>
      <c r="B40" s="64"/>
      <c r="C40" s="64"/>
      <c r="D40" s="65"/>
      <c r="E40" s="59">
        <v>7639.2</v>
      </c>
    </row>
    <row r="41" spans="1:7" ht="54.75" customHeight="1" x14ac:dyDescent="0.25">
      <c r="A41" s="63" t="s">
        <v>107</v>
      </c>
      <c r="B41" s="64"/>
      <c r="C41" s="64"/>
      <c r="D41" s="65"/>
      <c r="E41" s="59">
        <v>120</v>
      </c>
    </row>
    <row r="42" spans="1:7" ht="30" customHeight="1" x14ac:dyDescent="0.25">
      <c r="A42" s="63" t="s">
        <v>108</v>
      </c>
      <c r="B42" s="64"/>
      <c r="C42" s="64"/>
      <c r="D42" s="65"/>
      <c r="E42" s="59">
        <v>1932.3</v>
      </c>
    </row>
    <row r="43" spans="1:7" ht="15" customHeight="1" x14ac:dyDescent="0.25">
      <c r="A43" s="63" t="s">
        <v>109</v>
      </c>
      <c r="B43" s="64"/>
      <c r="C43" s="64"/>
      <c r="D43" s="65"/>
      <c r="E43" s="59">
        <v>320</v>
      </c>
    </row>
    <row r="44" spans="1:7" ht="14.25" customHeight="1" x14ac:dyDescent="0.25">
      <c r="A44" s="63" t="s">
        <v>110</v>
      </c>
      <c r="B44" s="64"/>
      <c r="C44" s="64"/>
      <c r="D44" s="65"/>
      <c r="E44" s="59">
        <v>800273.2</v>
      </c>
    </row>
    <row r="45" spans="1:7" x14ac:dyDescent="0.25">
      <c r="A45" s="50" t="s">
        <v>111</v>
      </c>
      <c r="B45" s="51"/>
      <c r="C45" s="51"/>
      <c r="D45" s="72"/>
      <c r="E45" s="67">
        <f>'Муниципальные районы'!B18-Учреждения!E5+'Муниципальные районы'!B17</f>
        <v>1459339.3909500001</v>
      </c>
    </row>
    <row r="46" spans="1:7" x14ac:dyDescent="0.25">
      <c r="A46" s="69" t="s">
        <v>112</v>
      </c>
      <c r="B46" s="70"/>
      <c r="C46" s="70"/>
      <c r="D46" s="71"/>
      <c r="E46" s="67"/>
    </row>
    <row r="47" spans="1:7" ht="74.25" customHeight="1" x14ac:dyDescent="0.25">
      <c r="A47" s="66" t="s">
        <v>113</v>
      </c>
      <c r="B47" s="68"/>
      <c r="C47" s="68"/>
      <c r="D47" s="68"/>
      <c r="E47" s="67">
        <v>3524664.8</v>
      </c>
      <c r="G47" s="73"/>
    </row>
    <row r="48" spans="1:7" x14ac:dyDescent="0.25">
      <c r="A48" s="15"/>
      <c r="B48" s="16"/>
      <c r="C48" s="16"/>
      <c r="D48" s="6"/>
      <c r="E48" s="17"/>
    </row>
    <row r="49" spans="1:6" x14ac:dyDescent="0.25">
      <c r="A49" s="52" t="s">
        <v>13</v>
      </c>
      <c r="B49" s="54" t="s">
        <v>5</v>
      </c>
      <c r="C49" s="55" t="s">
        <v>6</v>
      </c>
      <c r="D49" s="55"/>
      <c r="E49" s="55"/>
    </row>
    <row r="50" spans="1:6" ht="90" x14ac:dyDescent="0.25">
      <c r="A50" s="53"/>
      <c r="B50" s="54"/>
      <c r="C50" s="18" t="s">
        <v>7</v>
      </c>
      <c r="D50" s="18" t="s">
        <v>8</v>
      </c>
      <c r="E50" s="18" t="s">
        <v>9</v>
      </c>
    </row>
    <row r="51" spans="1:6" x14ac:dyDescent="0.25">
      <c r="A51" s="19" t="s">
        <v>43</v>
      </c>
      <c r="B51" s="42">
        <v>740.90300000000002</v>
      </c>
      <c r="C51" s="42">
        <v>576.81299999999999</v>
      </c>
      <c r="D51" s="42"/>
      <c r="E51" s="42"/>
      <c r="F51" s="41"/>
    </row>
    <row r="52" spans="1:6" x14ac:dyDescent="0.25">
      <c r="A52" s="19" t="s">
        <v>44</v>
      </c>
      <c r="B52" s="42">
        <v>312.3</v>
      </c>
      <c r="C52" s="42"/>
      <c r="D52" s="42"/>
      <c r="E52" s="42"/>
      <c r="F52" s="41"/>
    </row>
    <row r="53" spans="1:6" x14ac:dyDescent="0.25">
      <c r="A53" s="19" t="s">
        <v>45</v>
      </c>
      <c r="B53" s="42">
        <v>50</v>
      </c>
      <c r="C53" s="42"/>
      <c r="D53" s="42">
        <v>50</v>
      </c>
      <c r="E53" s="42"/>
      <c r="F53" s="41"/>
    </row>
    <row r="54" spans="1:6" x14ac:dyDescent="0.25">
      <c r="A54" s="19" t="s">
        <v>46</v>
      </c>
      <c r="B54" s="42">
        <v>3735.6569</v>
      </c>
      <c r="C54" s="42">
        <v>3700</v>
      </c>
      <c r="D54" s="42"/>
      <c r="E54" s="42"/>
      <c r="F54" s="41"/>
    </row>
    <row r="55" spans="1:6" ht="30" x14ac:dyDescent="0.25">
      <c r="A55" s="19" t="s">
        <v>47</v>
      </c>
      <c r="B55" s="42">
        <v>104022.58282</v>
      </c>
      <c r="C55" s="42">
        <v>575.59402</v>
      </c>
      <c r="D55" s="42"/>
      <c r="E55" s="42">
        <v>2434.152</v>
      </c>
      <c r="F55" s="41"/>
    </row>
    <row r="56" spans="1:6" x14ac:dyDescent="0.25">
      <c r="A56" s="19" t="s">
        <v>48</v>
      </c>
      <c r="B56" s="42">
        <v>457.17581000000001</v>
      </c>
      <c r="C56" s="42">
        <v>300</v>
      </c>
      <c r="D56" s="42"/>
      <c r="E56" s="42"/>
      <c r="F56" s="41"/>
    </row>
    <row r="57" spans="1:6" x14ac:dyDescent="0.25">
      <c r="A57" s="19" t="s">
        <v>49</v>
      </c>
      <c r="B57" s="42">
        <v>80</v>
      </c>
      <c r="C57" s="42"/>
      <c r="D57" s="42"/>
      <c r="E57" s="42"/>
      <c r="F57" s="41"/>
    </row>
    <row r="58" spans="1:6" ht="30" x14ac:dyDescent="0.25">
      <c r="A58" s="19" t="s">
        <v>50</v>
      </c>
      <c r="B58" s="42">
        <v>985653.99895000004</v>
      </c>
      <c r="C58" s="42"/>
      <c r="D58" s="42"/>
      <c r="E58" s="42"/>
      <c r="F58" s="41"/>
    </row>
    <row r="59" spans="1:6" x14ac:dyDescent="0.25">
      <c r="A59" s="19" t="s">
        <v>51</v>
      </c>
      <c r="B59" s="42">
        <v>800</v>
      </c>
      <c r="C59" s="42"/>
      <c r="D59" s="42"/>
      <c r="E59" s="42"/>
      <c r="F59" s="41"/>
    </row>
    <row r="60" spans="1:6" x14ac:dyDescent="0.25">
      <c r="A60" s="19" t="s">
        <v>52</v>
      </c>
      <c r="B60" s="42">
        <v>158212.08798000001</v>
      </c>
      <c r="C60" s="42">
        <v>2350</v>
      </c>
      <c r="D60" s="42">
        <v>1610</v>
      </c>
      <c r="E60" s="42">
        <v>5760.0940000000001</v>
      </c>
      <c r="F60" s="41"/>
    </row>
    <row r="61" spans="1:6" x14ac:dyDescent="0.25">
      <c r="A61" s="19" t="s">
        <v>53</v>
      </c>
      <c r="B61" s="42">
        <v>13793.5</v>
      </c>
      <c r="C61" s="42"/>
      <c r="D61" s="42"/>
      <c r="E61" s="42"/>
      <c r="F61" s="41"/>
    </row>
    <row r="62" spans="1:6" x14ac:dyDescent="0.25">
      <c r="A62" s="19" t="s">
        <v>54</v>
      </c>
      <c r="B62" s="42">
        <v>39145.238310000001</v>
      </c>
      <c r="C62" s="42"/>
      <c r="D62" s="42"/>
      <c r="E62" s="42">
        <v>11260.0175</v>
      </c>
      <c r="F62" s="41"/>
    </row>
    <row r="63" spans="1:6" ht="30" x14ac:dyDescent="0.25">
      <c r="A63" s="19" t="s">
        <v>55</v>
      </c>
      <c r="B63" s="42">
        <v>21109.030149999999</v>
      </c>
      <c r="C63" s="42">
        <v>2650</v>
      </c>
      <c r="D63" s="42">
        <v>1450</v>
      </c>
      <c r="E63" s="42">
        <v>9872.2223599999998</v>
      </c>
      <c r="F63" s="41"/>
    </row>
    <row r="64" spans="1:6" x14ac:dyDescent="0.25">
      <c r="A64" s="19" t="s">
        <v>56</v>
      </c>
      <c r="B64" s="42">
        <v>30879.717850000001</v>
      </c>
      <c r="C64" s="42"/>
      <c r="D64" s="42"/>
      <c r="E64" s="42"/>
      <c r="F64" s="41"/>
    </row>
    <row r="65" spans="1:6" x14ac:dyDescent="0.25">
      <c r="A65" s="19" t="s">
        <v>57</v>
      </c>
      <c r="B65" s="42">
        <v>8162.7910300000003</v>
      </c>
      <c r="C65" s="42">
        <v>1200</v>
      </c>
      <c r="D65" s="42"/>
      <c r="E65" s="42"/>
      <c r="F65" s="41"/>
    </row>
    <row r="66" spans="1:6" x14ac:dyDescent="0.25">
      <c r="A66" s="19" t="s">
        <v>58</v>
      </c>
      <c r="B66" s="42">
        <v>24.283899999999999</v>
      </c>
      <c r="C66" s="42"/>
      <c r="D66" s="42"/>
      <c r="E66" s="42"/>
      <c r="F66" s="41"/>
    </row>
    <row r="67" spans="1:6" x14ac:dyDescent="0.25">
      <c r="A67" s="19" t="s">
        <v>59</v>
      </c>
      <c r="B67" s="42">
        <v>6410.1642099999999</v>
      </c>
      <c r="C67" s="42">
        <v>4940.8712500000001</v>
      </c>
      <c r="D67" s="42">
        <v>431.66304000000002</v>
      </c>
      <c r="E67" s="42">
        <v>-107.53054</v>
      </c>
      <c r="F67" s="41"/>
    </row>
    <row r="68" spans="1:6" x14ac:dyDescent="0.25">
      <c r="A68" s="19" t="s">
        <v>60</v>
      </c>
      <c r="B68" s="42">
        <v>27705.06049</v>
      </c>
      <c r="C68" s="42"/>
      <c r="D68" s="42"/>
      <c r="E68" s="42"/>
      <c r="F68" s="41"/>
    </row>
    <row r="69" spans="1:6" ht="30" x14ac:dyDescent="0.25">
      <c r="A69" s="19" t="s">
        <v>61</v>
      </c>
      <c r="B69" s="42">
        <v>1254.93974</v>
      </c>
      <c r="C69" s="42"/>
      <c r="D69" s="42"/>
      <c r="E69" s="42"/>
      <c r="F69" s="41"/>
    </row>
    <row r="70" spans="1:6" x14ac:dyDescent="0.25">
      <c r="A70" s="19" t="s">
        <v>62</v>
      </c>
      <c r="B70" s="42">
        <v>103.185</v>
      </c>
      <c r="C70" s="42"/>
      <c r="D70" s="42"/>
      <c r="E70" s="42"/>
      <c r="F70" s="41"/>
    </row>
    <row r="71" spans="1:6" x14ac:dyDescent="0.25">
      <c r="A71" s="19" t="s">
        <v>63</v>
      </c>
      <c r="B71" s="42">
        <v>1003</v>
      </c>
      <c r="C71" s="42">
        <v>350</v>
      </c>
      <c r="D71" s="42">
        <v>600</v>
      </c>
      <c r="E71" s="42"/>
      <c r="F71" s="41"/>
    </row>
    <row r="72" spans="1:6" x14ac:dyDescent="0.25">
      <c r="A72" s="19" t="s">
        <v>64</v>
      </c>
      <c r="B72" s="42">
        <v>338.26364000000001</v>
      </c>
      <c r="C72" s="42"/>
      <c r="D72" s="42"/>
      <c r="E72" s="42"/>
      <c r="F72" s="41"/>
    </row>
    <row r="73" spans="1:6" x14ac:dyDescent="0.25">
      <c r="A73" s="19" t="s">
        <v>65</v>
      </c>
      <c r="B73" s="42">
        <v>63238.087160000003</v>
      </c>
      <c r="C73" s="42">
        <v>5030</v>
      </c>
      <c r="D73" s="42"/>
      <c r="E73" s="42"/>
      <c r="F73" s="41"/>
    </row>
    <row r="74" spans="1:6" x14ac:dyDescent="0.25">
      <c r="A74" s="19" t="s">
        <v>66</v>
      </c>
      <c r="B74" s="42">
        <v>11347.867630000001</v>
      </c>
      <c r="C74" s="42"/>
      <c r="D74" s="42"/>
      <c r="E74" s="42"/>
      <c r="F74" s="41"/>
    </row>
    <row r="75" spans="1:6" x14ac:dyDescent="0.25">
      <c r="A75" s="19" t="s">
        <v>67</v>
      </c>
      <c r="B75" s="42">
        <v>4711.68019</v>
      </c>
      <c r="C75" s="42"/>
      <c r="D75" s="42"/>
      <c r="E75" s="42"/>
      <c r="F75" s="41"/>
    </row>
    <row r="76" spans="1:6" x14ac:dyDescent="0.25">
      <c r="A76" s="19" t="s">
        <v>68</v>
      </c>
      <c r="B76" s="42">
        <v>955.24152000000004</v>
      </c>
      <c r="C76" s="42"/>
      <c r="D76" s="42"/>
      <c r="E76" s="42"/>
      <c r="F76" s="41"/>
    </row>
    <row r="77" spans="1:6" x14ac:dyDescent="0.25">
      <c r="A77" s="19" t="s">
        <v>69</v>
      </c>
      <c r="B77" s="42">
        <v>5.6</v>
      </c>
      <c r="C77" s="42"/>
      <c r="D77" s="42"/>
      <c r="E77" s="42"/>
      <c r="F77" s="41"/>
    </row>
    <row r="78" spans="1:6" ht="30" x14ac:dyDescent="0.25">
      <c r="A78" s="19" t="s">
        <v>70</v>
      </c>
      <c r="B78" s="42">
        <v>2138.5686099999998</v>
      </c>
      <c r="C78" s="42">
        <v>1403.06898</v>
      </c>
      <c r="D78" s="42">
        <v>620.03153999999995</v>
      </c>
      <c r="E78" s="42"/>
      <c r="F78" s="41"/>
    </row>
    <row r="79" spans="1:6" ht="30" x14ac:dyDescent="0.25">
      <c r="A79" s="19" t="s">
        <v>71</v>
      </c>
      <c r="B79" s="42">
        <v>11967.118909999999</v>
      </c>
      <c r="C79" s="42"/>
      <c r="D79" s="42">
        <v>164.5</v>
      </c>
      <c r="E79" s="42"/>
      <c r="F79" s="41"/>
    </row>
    <row r="80" spans="1:6" ht="30" x14ac:dyDescent="0.25">
      <c r="A80" s="19" t="s">
        <v>72</v>
      </c>
      <c r="B80" s="42">
        <v>122.996</v>
      </c>
      <c r="C80" s="42"/>
      <c r="D80" s="42"/>
      <c r="E80" s="42"/>
      <c r="F80" s="41"/>
    </row>
    <row r="81" spans="1:6" ht="30" x14ac:dyDescent="0.25">
      <c r="A81" s="19" t="s">
        <v>73</v>
      </c>
      <c r="B81" s="42">
        <v>2915.5830000000001</v>
      </c>
      <c r="C81" s="42">
        <v>1517.11</v>
      </c>
      <c r="D81" s="42">
        <v>705.05</v>
      </c>
      <c r="E81" s="42"/>
      <c r="F81" s="41"/>
    </row>
    <row r="82" spans="1:6" x14ac:dyDescent="0.25">
      <c r="A82" s="20" t="s">
        <v>74</v>
      </c>
      <c r="B82" s="43">
        <v>1501396.6228</v>
      </c>
      <c r="C82" s="43">
        <v>24593.457249999999</v>
      </c>
      <c r="D82" s="43">
        <v>5631.2445799999996</v>
      </c>
      <c r="E82" s="43">
        <v>29218.955320000001</v>
      </c>
      <c r="F82" s="41"/>
    </row>
    <row r="83" spans="1:6" x14ac:dyDescent="0.25">
      <c r="B83" s="41"/>
      <c r="C83" s="41"/>
      <c r="D83" s="41"/>
      <c r="E83" s="41"/>
    </row>
  </sheetData>
  <mergeCells count="47">
    <mergeCell ref="A36:D36"/>
    <mergeCell ref="A35:D35"/>
    <mergeCell ref="A34:D34"/>
    <mergeCell ref="A33:D33"/>
    <mergeCell ref="A32:D32"/>
    <mergeCell ref="A40:D40"/>
    <mergeCell ref="A39:D39"/>
    <mergeCell ref="A38:D38"/>
    <mergeCell ref="A37:D37"/>
    <mergeCell ref="A44:D44"/>
    <mergeCell ref="A43:D43"/>
    <mergeCell ref="A42:D42"/>
    <mergeCell ref="A41:D41"/>
    <mergeCell ref="A45:D45"/>
    <mergeCell ref="A47:D47"/>
    <mergeCell ref="A46:D46"/>
    <mergeCell ref="A14:D14"/>
    <mergeCell ref="A13:D13"/>
    <mergeCell ref="A12:D12"/>
    <mergeCell ref="A11:D11"/>
    <mergeCell ref="A10:D10"/>
    <mergeCell ref="A19:D19"/>
    <mergeCell ref="A18:D18"/>
    <mergeCell ref="A17:D17"/>
    <mergeCell ref="A16:D16"/>
    <mergeCell ref="A15:D15"/>
    <mergeCell ref="A24:D24"/>
    <mergeCell ref="A23:D23"/>
    <mergeCell ref="A22:D22"/>
    <mergeCell ref="A21:D21"/>
    <mergeCell ref="A20:D20"/>
    <mergeCell ref="A29:D29"/>
    <mergeCell ref="A28:D28"/>
    <mergeCell ref="A27:D27"/>
    <mergeCell ref="A26:D26"/>
    <mergeCell ref="A25:D25"/>
    <mergeCell ref="A30:D30"/>
    <mergeCell ref="A31:D31"/>
    <mergeCell ref="A1:E1"/>
    <mergeCell ref="A2:E2"/>
    <mergeCell ref="A5:D5"/>
    <mergeCell ref="A49:A50"/>
    <mergeCell ref="B49:B50"/>
    <mergeCell ref="C49:E49"/>
    <mergeCell ref="A7:D7"/>
    <mergeCell ref="A8:D8"/>
    <mergeCell ref="A9:D9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view="pageBreakPreview" zoomScaleNormal="100" zoomScaleSheetLayoutView="100" workbookViewId="0">
      <selection activeCell="A8" sqref="A8"/>
    </sheetView>
  </sheetViews>
  <sheetFormatPr defaultColWidth="8.7109375" defaultRowHeight="15" x14ac:dyDescent="0.25"/>
  <cols>
    <col min="1" max="1" width="38.28515625" style="31" customWidth="1"/>
    <col min="2" max="2" width="13.140625" style="31" customWidth="1"/>
    <col min="3" max="3" width="10.5703125" style="31" customWidth="1"/>
    <col min="4" max="4" width="11.42578125" style="31" customWidth="1"/>
    <col min="5" max="5" width="13.140625" style="31" customWidth="1"/>
    <col min="6" max="6" width="12.140625" style="31" customWidth="1"/>
    <col min="7" max="7" width="12.5703125" style="31" customWidth="1"/>
    <col min="8" max="8" width="12.7109375" style="31" customWidth="1"/>
    <col min="9" max="9" width="10.85546875" style="31" customWidth="1"/>
    <col min="10" max="10" width="12.7109375" style="31" customWidth="1"/>
    <col min="11" max="11" width="11" style="31" customWidth="1"/>
    <col min="12" max="13" width="11.85546875" style="31" customWidth="1"/>
    <col min="14" max="14" width="11.140625" style="31" customWidth="1"/>
    <col min="15" max="15" width="11.5703125" style="31" customWidth="1"/>
    <col min="16" max="16384" width="8.7109375" style="31"/>
  </cols>
  <sheetData>
    <row r="1" spans="1:20" s="28" customFormat="1" ht="15.75" x14ac:dyDescent="0.25">
      <c r="A1" s="27" t="s">
        <v>42</v>
      </c>
      <c r="C1" s="29" t="s">
        <v>12</v>
      </c>
    </row>
    <row r="2" spans="1:20" x14ac:dyDescent="0.25">
      <c r="A2" s="30" t="str">
        <f>TEXT(EndData2,"[$-FC19]ДД.ММ.ГГГ")</f>
        <v>25.03.2022</v>
      </c>
      <c r="B2" s="30">
        <f>A2+1</f>
        <v>44646</v>
      </c>
      <c r="C2" s="26" t="str">
        <f>TEXT(B2,"[$-FC19]ДД.ММ.ГГГ")</f>
        <v>26.03.2022</v>
      </c>
      <c r="P2" s="32" t="s">
        <v>11</v>
      </c>
    </row>
    <row r="3" spans="1:20" ht="51.75" customHeight="1" x14ac:dyDescent="0.25">
      <c r="A3" s="23" t="s">
        <v>14</v>
      </c>
      <c r="B3" s="33" t="s">
        <v>15</v>
      </c>
      <c r="C3" s="34" t="s">
        <v>16</v>
      </c>
      <c r="D3" s="34" t="s">
        <v>17</v>
      </c>
      <c r="E3" s="34" t="s">
        <v>18</v>
      </c>
      <c r="F3" s="34" t="s">
        <v>19</v>
      </c>
      <c r="G3" s="34" t="s">
        <v>20</v>
      </c>
      <c r="H3" s="34" t="s">
        <v>21</v>
      </c>
      <c r="I3" s="34" t="s">
        <v>22</v>
      </c>
      <c r="J3" s="34" t="s">
        <v>23</v>
      </c>
      <c r="K3" s="34" t="s">
        <v>24</v>
      </c>
      <c r="L3" s="34" t="s">
        <v>25</v>
      </c>
      <c r="M3" s="34" t="s">
        <v>26</v>
      </c>
      <c r="N3" s="34" t="s">
        <v>27</v>
      </c>
      <c r="O3" s="34" t="s">
        <v>28</v>
      </c>
      <c r="P3" s="35" t="s">
        <v>10</v>
      </c>
    </row>
    <row r="4" spans="1:20" ht="26.25" x14ac:dyDescent="0.25">
      <c r="A4" s="21" t="s">
        <v>30</v>
      </c>
      <c r="B4" s="24"/>
      <c r="C4" s="24"/>
      <c r="D4" s="24"/>
      <c r="E4" s="24"/>
      <c r="F4" s="24"/>
      <c r="G4" s="24"/>
      <c r="H4" s="24"/>
      <c r="I4" s="24"/>
      <c r="J4" s="24">
        <v>37.405000000000001</v>
      </c>
      <c r="K4" s="24"/>
      <c r="L4" s="24"/>
      <c r="M4" s="24"/>
      <c r="N4" s="24"/>
      <c r="O4" s="24"/>
      <c r="P4" s="44">
        <v>37.405000000000001</v>
      </c>
      <c r="Q4" s="32"/>
      <c r="R4" s="32"/>
      <c r="S4" s="32"/>
      <c r="T4" s="32"/>
    </row>
    <row r="5" spans="1:20" ht="77.25" x14ac:dyDescent="0.25">
      <c r="A5" s="21" t="s">
        <v>31</v>
      </c>
      <c r="B5" s="24"/>
      <c r="C5" s="24"/>
      <c r="D5" s="24"/>
      <c r="E5" s="24"/>
      <c r="F5" s="24"/>
      <c r="G5" s="24"/>
      <c r="H5" s="24">
        <v>8.8089999999999993</v>
      </c>
      <c r="I5" s="24"/>
      <c r="J5" s="24"/>
      <c r="K5" s="24"/>
      <c r="L5" s="24"/>
      <c r="M5" s="24"/>
      <c r="N5" s="24"/>
      <c r="O5" s="24"/>
      <c r="P5" s="44">
        <v>8.8089999999999993</v>
      </c>
      <c r="Q5" s="32"/>
      <c r="R5" s="32"/>
      <c r="S5" s="32"/>
      <c r="T5" s="32"/>
    </row>
    <row r="6" spans="1:20" ht="77.25" x14ac:dyDescent="0.25">
      <c r="A6" s="21" t="s">
        <v>32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>
        <v>21.491099999999999</v>
      </c>
      <c r="N6" s="24">
        <v>267.03289999999998</v>
      </c>
      <c r="O6" s="24"/>
      <c r="P6" s="44">
        <v>288.524</v>
      </c>
      <c r="Q6" s="32"/>
      <c r="R6" s="32"/>
      <c r="S6" s="32"/>
      <c r="T6" s="32"/>
    </row>
    <row r="7" spans="1:20" ht="90" customHeight="1" x14ac:dyDescent="0.25">
      <c r="A7" s="21" t="s">
        <v>33</v>
      </c>
      <c r="B7" s="24"/>
      <c r="C7" s="24"/>
      <c r="D7" s="24"/>
      <c r="E7" s="24"/>
      <c r="F7" s="24"/>
      <c r="G7" s="24"/>
      <c r="H7" s="24"/>
      <c r="I7" s="24"/>
      <c r="J7" s="24">
        <v>150</v>
      </c>
      <c r="K7" s="24"/>
      <c r="L7" s="24"/>
      <c r="M7" s="24"/>
      <c r="N7" s="24"/>
      <c r="O7" s="24"/>
      <c r="P7" s="44">
        <v>150</v>
      </c>
      <c r="Q7" s="32"/>
      <c r="R7" s="32"/>
      <c r="S7" s="32"/>
      <c r="T7" s="32"/>
    </row>
    <row r="8" spans="1:20" ht="294" customHeight="1" x14ac:dyDescent="0.25">
      <c r="A8" s="21" t="s">
        <v>34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>
        <v>1210</v>
      </c>
      <c r="O8" s="24"/>
      <c r="P8" s="44">
        <v>1210</v>
      </c>
      <c r="Q8" s="32"/>
      <c r="R8" s="32"/>
      <c r="S8" s="32"/>
      <c r="T8" s="32"/>
    </row>
    <row r="9" spans="1:20" ht="153.75" x14ac:dyDescent="0.25">
      <c r="A9" s="21" t="s">
        <v>35</v>
      </c>
      <c r="B9" s="24">
        <v>14888.3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>
        <v>10280</v>
      </c>
      <c r="O9" s="24"/>
      <c r="P9" s="44">
        <v>25168.3</v>
      </c>
      <c r="Q9" s="32"/>
      <c r="R9" s="32"/>
      <c r="S9" s="32"/>
      <c r="T9" s="32"/>
    </row>
    <row r="10" spans="1:20" ht="115.5" x14ac:dyDescent="0.25">
      <c r="A10" s="21" t="s">
        <v>36</v>
      </c>
      <c r="B10" s="24">
        <v>14182.944149999999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>
        <v>3000</v>
      </c>
      <c r="O10" s="24"/>
      <c r="P10" s="44">
        <v>17182.944149999999</v>
      </c>
      <c r="Q10" s="32"/>
      <c r="R10" s="32"/>
      <c r="S10" s="32"/>
      <c r="T10" s="32"/>
    </row>
    <row r="11" spans="1:20" ht="90" x14ac:dyDescent="0.25">
      <c r="A11" s="21" t="s">
        <v>37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>
        <v>125</v>
      </c>
      <c r="O11" s="24"/>
      <c r="P11" s="44">
        <v>125</v>
      </c>
      <c r="Q11" s="32"/>
      <c r="R11" s="32"/>
      <c r="S11" s="32"/>
      <c r="T11" s="32"/>
    </row>
    <row r="12" spans="1:20" ht="77.25" x14ac:dyDescent="0.25">
      <c r="A12" s="21" t="s">
        <v>38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>
        <v>98.585999999999999</v>
      </c>
      <c r="O12" s="24"/>
      <c r="P12" s="44">
        <v>98.585999999999999</v>
      </c>
      <c r="Q12" s="32"/>
      <c r="R12" s="32"/>
      <c r="S12" s="32"/>
      <c r="T12" s="32"/>
    </row>
    <row r="13" spans="1:20" ht="77.25" x14ac:dyDescent="0.25">
      <c r="A13" s="21" t="s">
        <v>39</v>
      </c>
      <c r="B13" s="24">
        <v>300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44">
        <v>300</v>
      </c>
      <c r="Q13" s="32"/>
      <c r="R13" s="32"/>
      <c r="S13" s="32"/>
      <c r="T13" s="32"/>
    </row>
    <row r="14" spans="1:20" ht="26.25" x14ac:dyDescent="0.25">
      <c r="A14" s="21" t="s">
        <v>40</v>
      </c>
      <c r="B14" s="24"/>
      <c r="C14" s="24"/>
      <c r="D14" s="24"/>
      <c r="E14" s="24"/>
      <c r="F14" s="24"/>
      <c r="G14" s="24"/>
      <c r="H14" s="24">
        <v>320</v>
      </c>
      <c r="I14" s="24"/>
      <c r="J14" s="24"/>
      <c r="K14" s="24"/>
      <c r="L14" s="24"/>
      <c r="M14" s="24"/>
      <c r="N14" s="24"/>
      <c r="O14" s="24"/>
      <c r="P14" s="44">
        <v>320</v>
      </c>
      <c r="Q14" s="32"/>
      <c r="R14" s="32"/>
      <c r="S14" s="32"/>
      <c r="T14" s="32"/>
    </row>
    <row r="15" spans="1:20" x14ac:dyDescent="0.25">
      <c r="A15" s="22" t="s">
        <v>41</v>
      </c>
      <c r="B15" s="25">
        <v>29371.244149999999</v>
      </c>
      <c r="C15" s="25"/>
      <c r="D15" s="25"/>
      <c r="E15" s="25"/>
      <c r="F15" s="25"/>
      <c r="G15" s="25"/>
      <c r="H15" s="25">
        <v>328.80900000000003</v>
      </c>
      <c r="I15" s="25"/>
      <c r="J15" s="25">
        <v>187.405</v>
      </c>
      <c r="K15" s="25"/>
      <c r="L15" s="25"/>
      <c r="M15" s="25">
        <v>21.491099999999999</v>
      </c>
      <c r="N15" s="25">
        <v>14980.618899999999</v>
      </c>
      <c r="O15" s="25"/>
      <c r="P15" s="44">
        <v>44889.568149999999</v>
      </c>
      <c r="Q15" s="40"/>
      <c r="R15" s="40"/>
      <c r="S15" s="40"/>
      <c r="T15" s="40"/>
    </row>
    <row r="16" spans="1:20" x14ac:dyDescent="0.25"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</row>
    <row r="17" spans="1:16" x14ac:dyDescent="0.25">
      <c r="A17" s="36" t="s">
        <v>29</v>
      </c>
      <c r="B17" s="45">
        <f>P15+Учреждения!B82</f>
        <v>1546286.19095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</row>
    <row r="18" spans="1:16" ht="32.25" customHeight="1" x14ac:dyDescent="0.25">
      <c r="A18" s="36" t="str">
        <f>CONCATENATE("Остатки бюджетных средств на ",C2,"г.")</f>
        <v>Остатки бюджетных средств на 26.03.2022г.</v>
      </c>
      <c r="B18" s="45">
        <v>5746096.2000000002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2022-03-29T04:21:33Z</dcterms:modified>
</cp:coreProperties>
</file>