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Учреждения!$44:$45</definedName>
    <definedName name="_xlnm.Print_Area" localSheetId="1">'Муниципальные районы'!$A$1:$P$12</definedName>
    <definedName name="_xlnm.Print_Area" localSheetId="0">Учреждения!$A$1:$E$83</definedName>
  </definedNames>
  <calcPr calcId="162913"/>
</workbook>
</file>

<file path=xl/calcChain.xml><?xml version="1.0" encoding="utf-8"?>
<calcChain xmlns="http://schemas.openxmlformats.org/spreadsheetml/2006/main">
  <c r="B10" i="2" l="1"/>
  <c r="E40" i="1" s="1"/>
  <c r="E9" i="1" l="1"/>
  <c r="E8" i="1" s="1"/>
  <c r="A2" i="2" l="1"/>
  <c r="B2" i="2" s="1"/>
  <c r="C2" i="2" s="1"/>
  <c r="A11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<sst xmlns="http://schemas.openxmlformats.org/spreadsheetml/2006/main" count="107" uniqueCount="106">
  <si>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</si>
  <si>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</si>
  <si>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</si>
  <si>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</si>
  <si>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</si>
  <si>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</si>
  <si>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</si>
  <si>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</si>
  <si>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</si>
  <si>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</si>
  <si>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</si>
  <si>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</si>
  <si>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</si>
  <si>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</si>
  <si>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</si>
  <si>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</si>
  <si>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</si>
  <si>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</si>
  <si>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</si>
  <si>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</si>
  <si>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</si>
  <si>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</si>
  <si>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</si>
  <si>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</si>
  <si>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</si>
  <si>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</si>
  <si>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</si>
  <si>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</si>
  <si>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</si>
  <si>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</si>
  <si>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</si>
  <si>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</si>
  <si>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</si>
  <si>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</si>
  <si>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</si>
  <si>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01.04.2022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</si>
  <si>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</si>
  <si>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</si>
  <si>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</si>
  <si>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</si>
  <si>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</si>
  <si>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</si>
  <si>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</si>
  <si>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</si>
  <si>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</si>
  <si>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</si>
  <si>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</si>
  <si>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</si>
  <si>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</si>
  <si>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</si>
  <si>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</si>
  <si>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</si>
  <si>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</si>
  <si>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</si>
  <si>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</si>
  <si>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</si>
  <si>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</si>
  <si>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</si>
  <si>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</si>
  <si>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</si>
  <si>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</si>
  <si>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</si>
  <si>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</si>
  <si>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</si>
  <si>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</si>
  <si>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</si>
  <si>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</si>
  <si>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</si>
  <si>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</si>
  <si>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</si>
  <si>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</si>
  <si>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</si>
  <si>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28.03.2022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</si>
  <si>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</si>
  <si>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</si>
  <si>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</si>
  <si>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</si>
  <si>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развитие паллиативной медицинской помощи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</si>
  <si>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</si>
  <si>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</si>
  <si>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</si>
  <si>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</si>
  <si>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</si>
  <si>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</si>
  <si>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на реализацию мероприятий по обеспечению жильем молодых семей</t>
  </si>
  <si>
    <t>Субсидии бюджетам на поддержку сельскохозяйственного производства по отдельным подотраслям растениеводства и животноводства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</si>
  <si>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</si>
  <si>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</si>
  <si>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на обеспечение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</si>
  <si>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</si>
  <si>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</si>
  <si>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</si>
  <si>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</si>
  <si>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</si>
  <si>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</si>
  <si>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</si>
  <si>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</si>
  <si>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</si>
  <si>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</si>
  <si>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в целях достижения результатов национального проекта "Производительность труда"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</si>
  <si>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</si>
  <si>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</si>
  <si>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Межбюджетные трансферты, передаваемые бюджетам, за счет средств резервного фонда Правительства Российской Федерации</t>
  </si>
  <si>
    <t>Всего доходов без учета привлеченных средств: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</si>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</sst>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7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164" fontId="3" fillId="0" borderId="5" xfId="0" applyNumberFormat="1" applyFont="1" applyFill="1" applyBorder="1" applyAlignment="1">
      <alignment horizontal="right" vertical="center" wrapText="1"/>
    </xf>
    <xf numFmtId="166" fontId="17" fillId="0" borderId="7" xfId="1" applyNumberFormat="1" applyFont="1" applyFill="1" applyBorder="1" applyAlignment="1" applyProtection="1">
      <alignment horizontal="right" vertical="center"/>
    </xf>
    <xf numFmtId="49" fontId="17" fillId="0" borderId="10" xfId="1" applyNumberFormat="1" applyFont="1" applyFill="1" applyBorder="1" applyAlignment="1" applyProtection="1">
      <alignment horizontal="left" vertical="center" wrapText="1"/>
    </xf>
    <xf numFmtId="49" fontId="17" fillId="0" borderId="11" xfId="1" applyNumberFormat="1" applyFont="1" applyFill="1" applyBorder="1" applyAlignment="1" applyProtection="1">
      <alignment horizontal="left" vertical="center" wrapText="1"/>
    </xf>
    <xf numFmtId="49" fontId="17" fillId="0" borderId="8" xfId="1" applyNumberFormat="1" applyFont="1" applyFill="1" applyBorder="1" applyAlignment="1" applyProtection="1">
      <alignment horizontal="left" vertical="center" wrapText="1"/>
    </xf>
    <xf numFmtId="49" fontId="17" fillId="0" borderId="9" xfId="1" applyNumberFormat="1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zoomScaleNormal="100" zoomScaleSheetLayoutView="100" workbookViewId="0">
      <selection activeCell="I50" sqref="I50"/>
    </sheetView>
  </sheetViews>
  <sheetFormatPr defaultColWidth="8.7109375" defaultRowHeight="15" x14ac:dyDescent="0.25"/>
  <cols>
    <col min="1" max="1" width="69.28515625" style="30" customWidth="1"/>
    <col min="2" max="2" width="13.85546875" style="30" customWidth="1"/>
    <col min="3" max="4" width="14.42578125" style="30" customWidth="1"/>
    <col min="5" max="5" width="12.42578125" style="30" customWidth="1"/>
    <col min="6" max="6" width="12.5703125" style="30" customWidth="1"/>
    <col min="7" max="7" width="16" style="30" bestFit="1" customWidth="1"/>
    <col min="8" max="8" width="8.7109375" style="30"/>
    <col min="9" max="9" width="10.140625" style="30" bestFit="1" customWidth="1"/>
    <col min="10" max="16384" width="8.7109375" style="30"/>
  </cols>
  <sheetData>
    <row r="1" spans="1:9" ht="15.75" x14ac:dyDescent="0.25">
      <c r="A1" s="59" t="s">
        <v>0</v>
      </c>
      <c r="B1" s="59"/>
      <c r="C1" s="59"/>
      <c r="D1" s="59"/>
      <c r="E1" s="59"/>
      <c r="F1" s="36" t="s">
        <v>72</v>
      </c>
      <c r="G1" s="37" t="str">
        <f>TEXT(F1,"[$-FC19]ДД ММММ")</f>
        <v>28 марта</v>
      </c>
      <c r="H1" s="37" t="str">
        <f>TEXT(F1,"[$-FC19]ДД.ММ.ГГГ \г")</f>
        <v>28.03.2022 г</v>
      </c>
    </row>
    <row r="2" spans="1:9" ht="15.75" x14ac:dyDescent="0.25">
      <c r="A2" s="59" t="str">
        <f>CONCATENATE("с ",G1," по ",G2,"ода")</f>
        <v>с 28 марта по 01 апреля 2022 года</v>
      </c>
      <c r="B2" s="59"/>
      <c r="C2" s="59"/>
      <c r="D2" s="59"/>
      <c r="E2" s="59"/>
      <c r="F2" s="36" t="s">
        <v>35</v>
      </c>
      <c r="G2" s="37" t="str">
        <f>TEXT(F2,"[$-FC19]ДД ММММ ГГГ \г")</f>
        <v>01 апреля 2022 г</v>
      </c>
      <c r="H2" s="37" t="str">
        <f>TEXT(F2,"[$-FC19]ДД.ММ.ГГГ \г")</f>
        <v>01.04.2022 г</v>
      </c>
      <c r="I2" s="38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60" t="str">
        <f>CONCATENATE("Остатки средств на ",H1,".")</f>
        <v>Остатки средств на 28.03.2022 г.</v>
      </c>
      <c r="B5" s="61"/>
      <c r="C5" s="61"/>
      <c r="D5" s="62"/>
      <c r="E5" s="8">
        <v>5746096.2000000002</v>
      </c>
      <c r="F5" s="38"/>
    </row>
    <row r="6" spans="1:9" x14ac:dyDescent="0.25">
      <c r="A6" s="10"/>
      <c r="B6" s="11"/>
      <c r="C6" s="11"/>
      <c r="D6" s="11"/>
      <c r="E6" s="12"/>
    </row>
    <row r="7" spans="1:9" x14ac:dyDescent="0.25">
      <c r="A7" s="67" t="s">
        <v>2</v>
      </c>
      <c r="B7" s="68"/>
      <c r="C7" s="68"/>
      <c r="D7" s="68"/>
      <c r="E7" s="13"/>
    </row>
    <row r="8" spans="1:9" x14ac:dyDescent="0.25">
      <c r="A8" s="57" t="s">
        <v>3</v>
      </c>
      <c r="B8" s="68"/>
      <c r="C8" s="68"/>
      <c r="D8" s="68"/>
      <c r="E8" s="9">
        <f>E40-E9</f>
        <v>1319457.4715</v>
      </c>
    </row>
    <row r="9" spans="1:9" x14ac:dyDescent="0.25">
      <c r="A9" s="69" t="s">
        <v>4</v>
      </c>
      <c r="B9" s="68"/>
      <c r="C9" s="68"/>
      <c r="D9" s="68"/>
      <c r="E9" s="45">
        <f>SUM(E10:E39)</f>
        <v>129065.59999999999</v>
      </c>
    </row>
    <row r="10" spans="1:9" ht="18.75" customHeight="1" x14ac:dyDescent="0.25">
      <c r="A10" s="47" t="s">
        <v>73</v>
      </c>
      <c r="B10" s="48"/>
      <c r="C10" s="48"/>
      <c r="D10" s="48"/>
      <c r="E10" s="46">
        <v>14663.1</v>
      </c>
    </row>
    <row r="11" spans="1:9" ht="38.25" customHeight="1" x14ac:dyDescent="0.25">
      <c r="A11" s="49" t="s">
        <v>74</v>
      </c>
      <c r="B11" s="50"/>
      <c r="C11" s="50"/>
      <c r="D11" s="50"/>
      <c r="E11" s="46">
        <v>332.6</v>
      </c>
    </row>
    <row r="12" spans="1:9" ht="31.5" customHeight="1" x14ac:dyDescent="0.25">
      <c r="A12" s="49" t="s">
        <v>75</v>
      </c>
      <c r="B12" s="50"/>
      <c r="C12" s="50"/>
      <c r="D12" s="50"/>
      <c r="E12" s="46">
        <v>545.5</v>
      </c>
    </row>
    <row r="13" spans="1:9" ht="14.25" customHeight="1" x14ac:dyDescent="0.25">
      <c r="A13" s="49" t="s">
        <v>76</v>
      </c>
      <c r="B13" s="50"/>
      <c r="C13" s="50"/>
      <c r="D13" s="50"/>
      <c r="E13" s="46">
        <v>75.3</v>
      </c>
    </row>
    <row r="14" spans="1:9" ht="18.75" customHeight="1" x14ac:dyDescent="0.25">
      <c r="A14" s="49" t="s">
        <v>77</v>
      </c>
      <c r="B14" s="50"/>
      <c r="C14" s="50"/>
      <c r="D14" s="50"/>
      <c r="E14" s="46">
        <v>84.4</v>
      </c>
    </row>
    <row r="15" spans="1:9" ht="20.25" customHeight="1" x14ac:dyDescent="0.25">
      <c r="A15" s="49" t="s">
        <v>78</v>
      </c>
      <c r="B15" s="50"/>
      <c r="C15" s="50"/>
      <c r="D15" s="50"/>
      <c r="E15" s="46">
        <v>333.3</v>
      </c>
    </row>
    <row r="16" spans="1:9" ht="29.25" customHeight="1" x14ac:dyDescent="0.25">
      <c r="A16" s="49" t="s">
        <v>79</v>
      </c>
      <c r="B16" s="50"/>
      <c r="C16" s="50"/>
      <c r="D16" s="50"/>
      <c r="E16" s="46">
        <v>39619.599999999999</v>
      </c>
    </row>
    <row r="17" spans="1:5" ht="38.25" customHeight="1" x14ac:dyDescent="0.25">
      <c r="A17" s="49" t="s">
        <v>80</v>
      </c>
      <c r="B17" s="50"/>
      <c r="C17" s="50"/>
      <c r="D17" s="50"/>
      <c r="E17" s="46">
        <v>947.3</v>
      </c>
    </row>
    <row r="18" spans="1:5" ht="38.25" customHeight="1" x14ac:dyDescent="0.25">
      <c r="A18" s="49" t="s">
        <v>81</v>
      </c>
      <c r="B18" s="50"/>
      <c r="C18" s="50"/>
      <c r="D18" s="50"/>
      <c r="E18" s="46">
        <v>81.3</v>
      </c>
    </row>
    <row r="19" spans="1:5" ht="38.25" customHeight="1" x14ac:dyDescent="0.25">
      <c r="A19" s="49" t="s">
        <v>82</v>
      </c>
      <c r="B19" s="50"/>
      <c r="C19" s="50"/>
      <c r="D19" s="50"/>
      <c r="E19" s="46">
        <v>1030.5</v>
      </c>
    </row>
    <row r="20" spans="1:5" ht="30.75" customHeight="1" x14ac:dyDescent="0.25">
      <c r="A20" s="49" t="s">
        <v>83</v>
      </c>
      <c r="B20" s="50"/>
      <c r="C20" s="50"/>
      <c r="D20" s="50"/>
      <c r="E20" s="46">
        <v>2.9</v>
      </c>
    </row>
    <row r="21" spans="1:5" ht="15.75" customHeight="1" x14ac:dyDescent="0.25">
      <c r="A21" s="49" t="s">
        <v>84</v>
      </c>
      <c r="B21" s="50"/>
      <c r="C21" s="50"/>
      <c r="D21" s="50"/>
      <c r="E21" s="46">
        <v>5371.6</v>
      </c>
    </row>
    <row r="22" spans="1:5" ht="15.75" customHeight="1" x14ac:dyDescent="0.25">
      <c r="A22" s="49" t="s">
        <v>85</v>
      </c>
      <c r="B22" s="50"/>
      <c r="C22" s="50"/>
      <c r="D22" s="50"/>
      <c r="E22" s="46">
        <v>6175</v>
      </c>
    </row>
    <row r="23" spans="1:5" ht="32.25" customHeight="1" x14ac:dyDescent="0.25">
      <c r="A23" s="49" t="s">
        <v>86</v>
      </c>
      <c r="B23" s="50"/>
      <c r="C23" s="50"/>
      <c r="D23" s="50"/>
      <c r="E23" s="46">
        <v>250</v>
      </c>
    </row>
    <row r="24" spans="1:5" ht="30" customHeight="1" x14ac:dyDescent="0.25">
      <c r="A24" s="49" t="s">
        <v>87</v>
      </c>
      <c r="B24" s="50"/>
      <c r="C24" s="50"/>
      <c r="D24" s="50"/>
      <c r="E24" s="46">
        <v>26690.400000000001</v>
      </c>
    </row>
    <row r="25" spans="1:5" ht="18" customHeight="1" x14ac:dyDescent="0.25">
      <c r="A25" s="49" t="s">
        <v>88</v>
      </c>
      <c r="B25" s="50"/>
      <c r="C25" s="50"/>
      <c r="D25" s="50"/>
      <c r="E25" s="46">
        <v>161.1</v>
      </c>
    </row>
    <row r="26" spans="1:5" ht="29.25" customHeight="1" x14ac:dyDescent="0.25">
      <c r="A26" s="49" t="s">
        <v>89</v>
      </c>
      <c r="B26" s="50"/>
      <c r="C26" s="50"/>
      <c r="D26" s="50"/>
      <c r="E26" s="46">
        <v>2262.6</v>
      </c>
    </row>
    <row r="27" spans="1:5" ht="35.25" customHeight="1" x14ac:dyDescent="0.25">
      <c r="A27" s="49" t="s">
        <v>90</v>
      </c>
      <c r="B27" s="50"/>
      <c r="C27" s="50"/>
      <c r="D27" s="50"/>
      <c r="E27" s="46">
        <v>6</v>
      </c>
    </row>
    <row r="28" spans="1:5" ht="19.5" customHeight="1" x14ac:dyDescent="0.25">
      <c r="A28" s="49" t="s">
        <v>91</v>
      </c>
      <c r="B28" s="50"/>
      <c r="C28" s="50"/>
      <c r="D28" s="50"/>
      <c r="E28" s="46">
        <v>4894</v>
      </c>
    </row>
    <row r="29" spans="1:5" ht="32.25" customHeight="1" x14ac:dyDescent="0.25">
      <c r="A29" s="49" t="s">
        <v>92</v>
      </c>
      <c r="B29" s="50"/>
      <c r="C29" s="50"/>
      <c r="D29" s="50"/>
      <c r="E29" s="46">
        <v>8.5</v>
      </c>
    </row>
    <row r="30" spans="1:5" ht="17.25" customHeight="1" x14ac:dyDescent="0.25">
      <c r="A30" s="49" t="s">
        <v>93</v>
      </c>
      <c r="B30" s="50"/>
      <c r="C30" s="50"/>
      <c r="D30" s="50"/>
      <c r="E30" s="46">
        <v>24.8</v>
      </c>
    </row>
    <row r="31" spans="1:5" ht="38.25" customHeight="1" x14ac:dyDescent="0.25">
      <c r="A31" s="49" t="s">
        <v>94</v>
      </c>
      <c r="B31" s="50"/>
      <c r="C31" s="50"/>
      <c r="D31" s="50"/>
      <c r="E31" s="46">
        <v>1792.9</v>
      </c>
    </row>
    <row r="32" spans="1:5" ht="17.25" customHeight="1" x14ac:dyDescent="0.25">
      <c r="A32" s="49" t="s">
        <v>95</v>
      </c>
      <c r="B32" s="50"/>
      <c r="C32" s="50"/>
      <c r="D32" s="50"/>
      <c r="E32" s="46">
        <v>69.3</v>
      </c>
    </row>
    <row r="33" spans="1:6" ht="17.25" customHeight="1" x14ac:dyDescent="0.25">
      <c r="A33" s="49" t="s">
        <v>96</v>
      </c>
      <c r="B33" s="50"/>
      <c r="C33" s="50"/>
      <c r="D33" s="50"/>
      <c r="E33" s="46">
        <v>3154.4</v>
      </c>
    </row>
    <row r="34" spans="1:6" ht="38.25" customHeight="1" x14ac:dyDescent="0.25">
      <c r="A34" s="49" t="s">
        <v>97</v>
      </c>
      <c r="B34" s="50"/>
      <c r="C34" s="50"/>
      <c r="D34" s="50"/>
      <c r="E34" s="46">
        <v>453</v>
      </c>
    </row>
    <row r="35" spans="1:6" ht="29.25" customHeight="1" x14ac:dyDescent="0.25">
      <c r="A35" s="49" t="s">
        <v>98</v>
      </c>
      <c r="B35" s="50"/>
      <c r="C35" s="50"/>
      <c r="D35" s="50"/>
      <c r="E35" s="46">
        <v>218.7</v>
      </c>
    </row>
    <row r="36" spans="1:6" ht="35.25" customHeight="1" x14ac:dyDescent="0.25">
      <c r="A36" s="49" t="s">
        <v>99</v>
      </c>
      <c r="B36" s="50"/>
      <c r="C36" s="50"/>
      <c r="D36" s="50"/>
      <c r="E36" s="46">
        <v>12017.5</v>
      </c>
    </row>
    <row r="37" spans="1:6" ht="31.5" customHeight="1" x14ac:dyDescent="0.25">
      <c r="A37" s="49" t="s">
        <v>100</v>
      </c>
      <c r="B37" s="50"/>
      <c r="C37" s="50"/>
      <c r="D37" s="50"/>
      <c r="E37" s="46">
        <v>5467.4</v>
      </c>
    </row>
    <row r="38" spans="1:6" ht="31.5" customHeight="1" x14ac:dyDescent="0.25">
      <c r="A38" s="49" t="s">
        <v>101</v>
      </c>
      <c r="B38" s="50"/>
      <c r="C38" s="50"/>
      <c r="D38" s="50"/>
      <c r="E38" s="46">
        <v>2195.6</v>
      </c>
    </row>
    <row r="39" spans="1:6" ht="21.75" customHeight="1" x14ac:dyDescent="0.25">
      <c r="A39" s="49" t="s">
        <v>102</v>
      </c>
      <c r="B39" s="50"/>
      <c r="C39" s="50"/>
      <c r="D39" s="50"/>
      <c r="E39" s="46">
        <v>137</v>
      </c>
    </row>
    <row r="40" spans="1:6" x14ac:dyDescent="0.25">
      <c r="A40" s="56" t="s">
        <v>103</v>
      </c>
      <c r="B40" s="57"/>
      <c r="C40" s="57"/>
      <c r="D40" s="58"/>
      <c r="E40" s="13">
        <f>'Муниципальные районы'!B11-Учреждения!E5+'Муниципальные районы'!B10</f>
        <v>1448523.0715000001</v>
      </c>
    </row>
    <row r="41" spans="1:6" x14ac:dyDescent="0.25">
      <c r="A41" s="53" t="s">
        <v>104</v>
      </c>
      <c r="B41" s="54"/>
      <c r="C41" s="54"/>
      <c r="D41" s="55"/>
      <c r="E41" s="13"/>
    </row>
    <row r="42" spans="1:6" ht="78.75" customHeight="1" x14ac:dyDescent="0.25">
      <c r="A42" s="51" t="s">
        <v>105</v>
      </c>
      <c r="B42" s="52"/>
      <c r="C42" s="52"/>
      <c r="D42" s="52"/>
      <c r="E42" s="13">
        <v>3136353.3</v>
      </c>
    </row>
    <row r="43" spans="1:6" x14ac:dyDescent="0.25">
      <c r="A43" s="14"/>
      <c r="B43" s="15"/>
      <c r="C43" s="15"/>
      <c r="D43" s="6"/>
      <c r="E43" s="16"/>
    </row>
    <row r="44" spans="1:6" x14ac:dyDescent="0.25">
      <c r="A44" s="63" t="s">
        <v>13</v>
      </c>
      <c r="B44" s="65" t="s">
        <v>5</v>
      </c>
      <c r="C44" s="66" t="s">
        <v>6</v>
      </c>
      <c r="D44" s="66"/>
      <c r="E44" s="66"/>
    </row>
    <row r="45" spans="1:6" ht="90" x14ac:dyDescent="0.25">
      <c r="A45" s="64"/>
      <c r="B45" s="65"/>
      <c r="C45" s="17" t="s">
        <v>7</v>
      </c>
      <c r="D45" s="17" t="s">
        <v>8</v>
      </c>
      <c r="E45" s="17" t="s">
        <v>9</v>
      </c>
    </row>
    <row r="46" spans="1:6" x14ac:dyDescent="0.25">
      <c r="A46" s="18" t="s">
        <v>36</v>
      </c>
      <c r="B46" s="41">
        <v>9512.2174300000006</v>
      </c>
      <c r="C46" s="41">
        <v>5755.5118499999999</v>
      </c>
      <c r="D46" s="41">
        <v>3762.0935599999998</v>
      </c>
      <c r="E46" s="41"/>
      <c r="F46" s="40"/>
    </row>
    <row r="47" spans="1:6" x14ac:dyDescent="0.25">
      <c r="A47" s="18" t="s">
        <v>37</v>
      </c>
      <c r="B47" s="41">
        <v>5520</v>
      </c>
      <c r="C47" s="41">
        <v>3900</v>
      </c>
      <c r="D47" s="41">
        <v>1620</v>
      </c>
      <c r="E47" s="41"/>
      <c r="F47" s="40"/>
    </row>
    <row r="48" spans="1:6" x14ac:dyDescent="0.25">
      <c r="A48" s="18" t="s">
        <v>38</v>
      </c>
      <c r="B48" s="41">
        <v>7078.15146</v>
      </c>
      <c r="C48" s="41">
        <v>7078.15146</v>
      </c>
      <c r="D48" s="41"/>
      <c r="E48" s="41"/>
      <c r="F48" s="40"/>
    </row>
    <row r="49" spans="1:6" x14ac:dyDescent="0.25">
      <c r="A49" s="18" t="s">
        <v>39</v>
      </c>
      <c r="B49" s="41">
        <v>31533.909889999999</v>
      </c>
      <c r="C49" s="41">
        <v>14472.018969999999</v>
      </c>
      <c r="D49" s="41">
        <v>1795.9378300000001</v>
      </c>
      <c r="E49" s="41"/>
      <c r="F49" s="40"/>
    </row>
    <row r="50" spans="1:6" ht="30" x14ac:dyDescent="0.25">
      <c r="A50" s="18" t="s">
        <v>40</v>
      </c>
      <c r="B50" s="41">
        <v>9923.5383500000007</v>
      </c>
      <c r="C50" s="41">
        <v>2351.3719500000002</v>
      </c>
      <c r="D50" s="41">
        <v>782.10640000000001</v>
      </c>
      <c r="E50" s="41"/>
      <c r="F50" s="40"/>
    </row>
    <row r="51" spans="1:6" x14ac:dyDescent="0.25">
      <c r="A51" s="18" t="s">
        <v>41</v>
      </c>
      <c r="B51" s="41">
        <v>7999.8095999999996</v>
      </c>
      <c r="C51" s="41">
        <v>5478.0176000000001</v>
      </c>
      <c r="D51" s="41">
        <v>2404.944</v>
      </c>
      <c r="E51" s="41"/>
      <c r="F51" s="40"/>
    </row>
    <row r="52" spans="1:6" x14ac:dyDescent="0.25">
      <c r="A52" s="18" t="s">
        <v>42</v>
      </c>
      <c r="B52" s="41">
        <v>2050.30267</v>
      </c>
      <c r="C52" s="41">
        <v>1500</v>
      </c>
      <c r="D52" s="41">
        <v>500</v>
      </c>
      <c r="E52" s="41"/>
      <c r="F52" s="40"/>
    </row>
    <row r="53" spans="1:6" ht="30" x14ac:dyDescent="0.25">
      <c r="A53" s="18" t="s">
        <v>43</v>
      </c>
      <c r="B53" s="41">
        <v>611826.40592000005</v>
      </c>
      <c r="C53" s="41">
        <v>6300</v>
      </c>
      <c r="D53" s="41">
        <v>950</v>
      </c>
      <c r="E53" s="41">
        <v>175.68780000000001</v>
      </c>
      <c r="F53" s="40"/>
    </row>
    <row r="54" spans="1:6" x14ac:dyDescent="0.25">
      <c r="A54" s="18" t="s">
        <v>44</v>
      </c>
      <c r="B54" s="41">
        <v>7855</v>
      </c>
      <c r="C54" s="41">
        <v>5000</v>
      </c>
      <c r="D54" s="41">
        <v>2800</v>
      </c>
      <c r="E54" s="41"/>
      <c r="F54" s="40"/>
    </row>
    <row r="55" spans="1:6" x14ac:dyDescent="0.25">
      <c r="A55" s="18" t="s">
        <v>45</v>
      </c>
      <c r="B55" s="41">
        <v>27284.83771</v>
      </c>
      <c r="C55" s="41">
        <v>6515</v>
      </c>
      <c r="D55" s="41">
        <v>1400</v>
      </c>
      <c r="E55" s="41">
        <v>5000</v>
      </c>
      <c r="F55" s="40"/>
    </row>
    <row r="56" spans="1:6" x14ac:dyDescent="0.25">
      <c r="A56" s="18" t="s">
        <v>46</v>
      </c>
      <c r="B56" s="41">
        <v>209228.86285999999</v>
      </c>
      <c r="C56" s="41"/>
      <c r="D56" s="41"/>
      <c r="E56" s="41"/>
      <c r="F56" s="40"/>
    </row>
    <row r="57" spans="1:6" x14ac:dyDescent="0.25">
      <c r="A57" s="18" t="s">
        <v>47</v>
      </c>
      <c r="B57" s="41">
        <v>96766.593919999999</v>
      </c>
      <c r="C57" s="41">
        <v>5594.8258599999999</v>
      </c>
      <c r="D57" s="41">
        <v>2645.2272699999999</v>
      </c>
      <c r="E57" s="41">
        <v>5826.0954000000002</v>
      </c>
      <c r="F57" s="40"/>
    </row>
    <row r="58" spans="1:6" ht="30" x14ac:dyDescent="0.25">
      <c r="A58" s="18" t="s">
        <v>48</v>
      </c>
      <c r="B58" s="41">
        <v>385659.11674999999</v>
      </c>
      <c r="C58" s="41">
        <v>14289.01469</v>
      </c>
      <c r="D58" s="41">
        <v>113.93208</v>
      </c>
      <c r="E58" s="41">
        <v>315114.22730999999</v>
      </c>
      <c r="F58" s="40"/>
    </row>
    <row r="59" spans="1:6" x14ac:dyDescent="0.25">
      <c r="A59" s="18" t="s">
        <v>49</v>
      </c>
      <c r="B59" s="41">
        <v>15254.77089</v>
      </c>
      <c r="C59" s="41">
        <v>250</v>
      </c>
      <c r="D59" s="41"/>
      <c r="E59" s="41"/>
      <c r="F59" s="40"/>
    </row>
    <row r="60" spans="1:6" x14ac:dyDescent="0.25">
      <c r="A60" s="18" t="s">
        <v>50</v>
      </c>
      <c r="B60" s="41">
        <v>8174.5133999999998</v>
      </c>
      <c r="C60" s="41">
        <v>2300.375</v>
      </c>
      <c r="D60" s="41">
        <v>218.46899999999999</v>
      </c>
      <c r="E60" s="41"/>
      <c r="F60" s="40"/>
    </row>
    <row r="61" spans="1:6" x14ac:dyDescent="0.25">
      <c r="A61" s="18" t="s">
        <v>51</v>
      </c>
      <c r="B61" s="41">
        <v>14804.44584</v>
      </c>
      <c r="C61" s="41">
        <v>1950</v>
      </c>
      <c r="D61" s="41"/>
      <c r="E61" s="41"/>
      <c r="F61" s="40"/>
    </row>
    <row r="62" spans="1:6" ht="30" x14ac:dyDescent="0.25">
      <c r="A62" s="18" t="s">
        <v>52</v>
      </c>
      <c r="B62" s="41">
        <v>3691.1467299999999</v>
      </c>
      <c r="C62" s="41">
        <v>584.80471</v>
      </c>
      <c r="D62" s="41">
        <v>872.65614000000005</v>
      </c>
      <c r="E62" s="41"/>
      <c r="F62" s="40"/>
    </row>
    <row r="63" spans="1:6" x14ac:dyDescent="0.25">
      <c r="A63" s="18" t="s">
        <v>53</v>
      </c>
      <c r="B63" s="41">
        <v>32391.815699999999</v>
      </c>
      <c r="C63" s="41">
        <v>13961.0895</v>
      </c>
      <c r="D63" s="41">
        <v>4236.5916699999998</v>
      </c>
      <c r="E63" s="41">
        <v>12219.097390000001</v>
      </c>
      <c r="F63" s="40"/>
    </row>
    <row r="64" spans="1:6" x14ac:dyDescent="0.25">
      <c r="A64" s="18" t="s">
        <v>54</v>
      </c>
      <c r="B64" s="41">
        <v>2743.6355100000001</v>
      </c>
      <c r="C64" s="41">
        <v>2000</v>
      </c>
      <c r="D64" s="41">
        <v>400</v>
      </c>
      <c r="E64" s="41"/>
      <c r="F64" s="40"/>
    </row>
    <row r="65" spans="1:6" x14ac:dyDescent="0.25">
      <c r="A65" s="18" t="s">
        <v>55</v>
      </c>
      <c r="B65" s="41">
        <v>9840.6996400000007</v>
      </c>
      <c r="C65" s="41">
        <v>6600</v>
      </c>
      <c r="D65" s="41">
        <v>1866</v>
      </c>
      <c r="E65" s="41"/>
      <c r="F65" s="40"/>
    </row>
    <row r="66" spans="1:6" ht="30" x14ac:dyDescent="0.25">
      <c r="A66" s="18" t="s">
        <v>56</v>
      </c>
      <c r="B66" s="41">
        <v>12765.26377</v>
      </c>
      <c r="C66" s="41">
        <v>5300</v>
      </c>
      <c r="D66" s="41">
        <v>4418.0717699999996</v>
      </c>
      <c r="E66" s="41"/>
      <c r="F66" s="40"/>
    </row>
    <row r="67" spans="1:6" x14ac:dyDescent="0.25">
      <c r="A67" s="18" t="s">
        <v>57</v>
      </c>
      <c r="B67" s="41">
        <v>60.813000000000002</v>
      </c>
      <c r="C67" s="41"/>
      <c r="D67" s="41"/>
      <c r="E67" s="41"/>
      <c r="F67" s="40"/>
    </row>
    <row r="68" spans="1:6" x14ac:dyDescent="0.25">
      <c r="A68" s="18" t="s">
        <v>58</v>
      </c>
      <c r="B68" s="41">
        <v>1526.9121</v>
      </c>
      <c r="C68" s="41">
        <v>1677.34322</v>
      </c>
      <c r="D68" s="41">
        <v>10.73442</v>
      </c>
      <c r="E68" s="41"/>
      <c r="F68" s="40"/>
    </row>
    <row r="69" spans="1:6" x14ac:dyDescent="0.25">
      <c r="A69" s="18" t="s">
        <v>59</v>
      </c>
      <c r="B69" s="41">
        <v>2246</v>
      </c>
      <c r="C69" s="41">
        <v>1400</v>
      </c>
      <c r="D69" s="41">
        <v>846</v>
      </c>
      <c r="E69" s="41"/>
      <c r="F69" s="40"/>
    </row>
    <row r="70" spans="1:6" x14ac:dyDescent="0.25">
      <c r="A70" s="18" t="s">
        <v>60</v>
      </c>
      <c r="B70" s="41">
        <v>3031.9612400000001</v>
      </c>
      <c r="C70" s="41">
        <v>2218.2601199999999</v>
      </c>
      <c r="D70" s="41">
        <v>802.16912000000002</v>
      </c>
      <c r="E70" s="41"/>
      <c r="F70" s="40"/>
    </row>
    <row r="71" spans="1:6" x14ac:dyDescent="0.25">
      <c r="A71" s="18" t="s">
        <v>61</v>
      </c>
      <c r="B71" s="41">
        <v>1654859.5814199999</v>
      </c>
      <c r="C71" s="41">
        <v>6551.2129100000002</v>
      </c>
      <c r="D71" s="41">
        <v>2294.78305</v>
      </c>
      <c r="E71" s="41"/>
      <c r="F71" s="40"/>
    </row>
    <row r="72" spans="1:6" ht="30" x14ac:dyDescent="0.25">
      <c r="A72" s="18" t="s">
        <v>62</v>
      </c>
      <c r="B72" s="41">
        <v>163.47398999999999</v>
      </c>
      <c r="C72" s="41">
        <v>103.89191</v>
      </c>
      <c r="D72" s="41">
        <v>59.582079999999998</v>
      </c>
      <c r="E72" s="41"/>
      <c r="F72" s="40"/>
    </row>
    <row r="73" spans="1:6" x14ac:dyDescent="0.25">
      <c r="A73" s="18" t="s">
        <v>63</v>
      </c>
      <c r="B73" s="41">
        <v>29029.717960000002</v>
      </c>
      <c r="C73" s="41">
        <v>1000</v>
      </c>
      <c r="D73" s="41"/>
      <c r="E73" s="41"/>
      <c r="F73" s="40"/>
    </row>
    <row r="74" spans="1:6" x14ac:dyDescent="0.25">
      <c r="A74" s="18" t="s">
        <v>64</v>
      </c>
      <c r="B74" s="41">
        <v>12967.74454</v>
      </c>
      <c r="C74" s="41">
        <v>9046.3227800000004</v>
      </c>
      <c r="D74" s="41">
        <v>1016.92488</v>
      </c>
      <c r="E74" s="41"/>
      <c r="F74" s="40"/>
    </row>
    <row r="75" spans="1:6" x14ac:dyDescent="0.25">
      <c r="A75" s="18" t="s">
        <v>65</v>
      </c>
      <c r="B75" s="41">
        <v>1503.72048</v>
      </c>
      <c r="C75" s="41">
        <v>600</v>
      </c>
      <c r="D75" s="41">
        <v>240</v>
      </c>
      <c r="E75" s="41"/>
      <c r="F75" s="40"/>
    </row>
    <row r="76" spans="1:6" x14ac:dyDescent="0.25">
      <c r="A76" s="18" t="s">
        <v>66</v>
      </c>
      <c r="B76" s="41">
        <v>540.90746999999999</v>
      </c>
      <c r="C76" s="41">
        <v>324.82821000000001</v>
      </c>
      <c r="D76" s="41">
        <v>141.21426</v>
      </c>
      <c r="E76" s="41"/>
      <c r="F76" s="40"/>
    </row>
    <row r="77" spans="1:6" ht="30" x14ac:dyDescent="0.25">
      <c r="A77" s="18" t="s">
        <v>67</v>
      </c>
      <c r="B77" s="41">
        <v>3650.26539</v>
      </c>
      <c r="C77" s="41">
        <v>2027.44947</v>
      </c>
      <c r="D77" s="41">
        <v>1169.6642199999999</v>
      </c>
      <c r="E77" s="41"/>
      <c r="F77" s="40"/>
    </row>
    <row r="78" spans="1:6" ht="30" x14ac:dyDescent="0.25">
      <c r="A78" s="18" t="s">
        <v>68</v>
      </c>
      <c r="B78" s="41">
        <v>-452826.25816999999</v>
      </c>
      <c r="C78" s="41">
        <v>-7398</v>
      </c>
      <c r="D78" s="41">
        <v>-2294.8606799999998</v>
      </c>
      <c r="E78" s="41"/>
      <c r="F78" s="40"/>
    </row>
    <row r="79" spans="1:6" ht="30" x14ac:dyDescent="0.25">
      <c r="A79" s="18" t="s">
        <v>69</v>
      </c>
      <c r="B79" s="41">
        <v>2563.89113</v>
      </c>
      <c r="C79" s="41"/>
      <c r="D79" s="41"/>
      <c r="E79" s="41"/>
      <c r="F79" s="40"/>
    </row>
    <row r="80" spans="1:6" ht="30" x14ac:dyDescent="0.25">
      <c r="A80" s="18" t="s">
        <v>70</v>
      </c>
      <c r="B80" s="41">
        <v>14749.13413</v>
      </c>
      <c r="C80" s="41">
        <v>2270</v>
      </c>
      <c r="D80" s="41">
        <v>651.6</v>
      </c>
      <c r="E80" s="41">
        <v>100</v>
      </c>
      <c r="F80" s="40"/>
    </row>
    <row r="81" spans="1:6" x14ac:dyDescent="0.25">
      <c r="A81" s="19" t="s">
        <v>71</v>
      </c>
      <c r="B81" s="42">
        <v>2785972.9027200001</v>
      </c>
      <c r="C81" s="42">
        <v>131001.49021</v>
      </c>
      <c r="D81" s="42">
        <v>35723.841070000002</v>
      </c>
      <c r="E81" s="42">
        <v>338435.1079</v>
      </c>
      <c r="F81" s="40"/>
    </row>
    <row r="82" spans="1:6" x14ac:dyDescent="0.25">
      <c r="B82" s="40"/>
      <c r="C82" s="40"/>
      <c r="D82" s="40"/>
      <c r="E82" s="40"/>
    </row>
  </sheetData>
  <mergeCells count="42">
    <mergeCell ref="A1:E1"/>
    <mergeCell ref="A2:E2"/>
    <mergeCell ref="A5:D5"/>
    <mergeCell ref="A44:A45"/>
    <mergeCell ref="B44:B45"/>
    <mergeCell ref="C44:E44"/>
    <mergeCell ref="A7:D7"/>
    <mergeCell ref="A8:D8"/>
    <mergeCell ref="A9:D9"/>
    <mergeCell ref="A42:D42"/>
    <mergeCell ref="A41:D41"/>
    <mergeCell ref="A40:D40"/>
    <mergeCell ref="A39:D39"/>
    <mergeCell ref="A28:D28"/>
    <mergeCell ref="A34:D34"/>
    <mergeCell ref="A33:D33"/>
    <mergeCell ref="A32:D32"/>
    <mergeCell ref="A38:D38"/>
    <mergeCell ref="A37:D37"/>
    <mergeCell ref="A36:D36"/>
    <mergeCell ref="A35:D35"/>
    <mergeCell ref="A27:D27"/>
    <mergeCell ref="A26:D26"/>
    <mergeCell ref="A25:D25"/>
    <mergeCell ref="A31:D31"/>
    <mergeCell ref="A30:D30"/>
    <mergeCell ref="A29:D29"/>
    <mergeCell ref="A19:D19"/>
    <mergeCell ref="A18:D18"/>
    <mergeCell ref="A17:D17"/>
    <mergeCell ref="A16:D16"/>
    <mergeCell ref="A24:D24"/>
    <mergeCell ref="A23:D23"/>
    <mergeCell ref="A22:D22"/>
    <mergeCell ref="A21:D21"/>
    <mergeCell ref="A20:D20"/>
    <mergeCell ref="A10:D10"/>
    <mergeCell ref="A15:D15"/>
    <mergeCell ref="A14:D14"/>
    <mergeCell ref="A13:D13"/>
    <mergeCell ref="A12:D12"/>
    <mergeCell ref="A11:D11"/>
  </mergeCells>
  <pageMargins left="0.70866141732283472" right="0.70866141732283472" top="0.52" bottom="0.54" header="0.31496062992125984" footer="0.31496062992125984"/>
  <pageSetup paperSize="9" scale="63" orientation="portrait" r:id="rId1"/>
  <headerFooter>
    <oddFooter>&amp;C&amp;P</oddFooter>
  </headerFooter>
  <rowBreaks count="1" manualBreakCount="1">
    <brk id="4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view="pageBreakPreview" zoomScaleNormal="100" zoomScaleSheetLayoutView="100" workbookViewId="0">
      <selection activeCell="T5" sqref="T5"/>
    </sheetView>
  </sheetViews>
  <sheetFormatPr defaultColWidth="8.7109375" defaultRowHeight="15" x14ac:dyDescent="0.25"/>
  <cols>
    <col min="1" max="1" width="38.28515625" style="30" customWidth="1"/>
    <col min="2" max="2" width="13.140625" style="30" customWidth="1"/>
    <col min="3" max="3" width="10.5703125" style="30" customWidth="1"/>
    <col min="4" max="4" width="11.42578125" style="30" customWidth="1"/>
    <col min="5" max="5" width="13.140625" style="30" customWidth="1"/>
    <col min="6" max="6" width="12.140625" style="30" customWidth="1"/>
    <col min="7" max="7" width="12.5703125" style="30" customWidth="1"/>
    <col min="8" max="8" width="12.7109375" style="30" customWidth="1"/>
    <col min="9" max="9" width="10.85546875" style="30" customWidth="1"/>
    <col min="10" max="10" width="12.7109375" style="30" customWidth="1"/>
    <col min="11" max="11" width="11" style="30" customWidth="1"/>
    <col min="12" max="13" width="11.85546875" style="30" customWidth="1"/>
    <col min="14" max="14" width="11.140625" style="30" customWidth="1"/>
    <col min="15" max="15" width="11.5703125" style="30" customWidth="1"/>
    <col min="16" max="16384" width="8.7109375" style="30"/>
  </cols>
  <sheetData>
    <row r="1" spans="1:20" s="27" customFormat="1" ht="15.75" x14ac:dyDescent="0.25">
      <c r="A1" s="26" t="s">
        <v>35</v>
      </c>
      <c r="C1" s="28" t="s">
        <v>12</v>
      </c>
    </row>
    <row r="2" spans="1:20" x14ac:dyDescent="0.25">
      <c r="A2" s="29" t="str">
        <f>TEXT(EndData2,"[$-FC19]ДД.ММ.ГГГ")</f>
        <v>01.04.2022</v>
      </c>
      <c r="B2" s="29">
        <f>A2+1</f>
        <v>44653</v>
      </c>
      <c r="C2" s="25" t="str">
        <f>TEXT(B2,"[$-FC19]ДД.ММ.ГГГ")</f>
        <v>02.04.2022</v>
      </c>
      <c r="P2" s="31" t="s">
        <v>11</v>
      </c>
    </row>
    <row r="3" spans="1:20" ht="51.75" customHeight="1" x14ac:dyDescent="0.25">
      <c r="A3" s="22" t="s">
        <v>14</v>
      </c>
      <c r="B3" s="32" t="s">
        <v>15</v>
      </c>
      <c r="C3" s="33" t="s">
        <v>16</v>
      </c>
      <c r="D3" s="33" t="s">
        <v>17</v>
      </c>
      <c r="E3" s="33" t="s">
        <v>18</v>
      </c>
      <c r="F3" s="33" t="s">
        <v>19</v>
      </c>
      <c r="G3" s="33" t="s">
        <v>20</v>
      </c>
      <c r="H3" s="33" t="s">
        <v>21</v>
      </c>
      <c r="I3" s="33" t="s">
        <v>22</v>
      </c>
      <c r="J3" s="33" t="s">
        <v>23</v>
      </c>
      <c r="K3" s="33" t="s">
        <v>24</v>
      </c>
      <c r="L3" s="33" t="s">
        <v>25</v>
      </c>
      <c r="M3" s="33" t="s">
        <v>26</v>
      </c>
      <c r="N3" s="33" t="s">
        <v>27</v>
      </c>
      <c r="O3" s="33" t="s">
        <v>28</v>
      </c>
      <c r="P3" s="34" t="s">
        <v>10</v>
      </c>
    </row>
    <row r="4" spans="1:20" ht="26.25" x14ac:dyDescent="0.25">
      <c r="A4" s="20" t="s">
        <v>30</v>
      </c>
      <c r="B4" s="23"/>
      <c r="C4" s="23"/>
      <c r="D4" s="23"/>
      <c r="E4" s="23"/>
      <c r="F4" s="23"/>
      <c r="G4" s="23"/>
      <c r="H4" s="23"/>
      <c r="I4" s="23"/>
      <c r="J4" s="23"/>
      <c r="K4" s="23">
        <v>70</v>
      </c>
      <c r="L4" s="23"/>
      <c r="M4" s="23"/>
      <c r="N4" s="23"/>
      <c r="O4" s="23"/>
      <c r="P4" s="43">
        <v>70</v>
      </c>
      <c r="Q4" s="31"/>
      <c r="R4" s="31"/>
      <c r="S4" s="31"/>
      <c r="T4" s="31"/>
    </row>
    <row r="5" spans="1:20" ht="75.75" customHeight="1" x14ac:dyDescent="0.25">
      <c r="A5" s="20" t="s">
        <v>31</v>
      </c>
      <c r="B5" s="23"/>
      <c r="C5" s="23"/>
      <c r="D5" s="23"/>
      <c r="E5" s="23"/>
      <c r="F5" s="23"/>
      <c r="G5" s="23"/>
      <c r="H5" s="23"/>
      <c r="I5" s="23"/>
      <c r="J5" s="23"/>
      <c r="K5" s="23">
        <v>-31.667999999999999</v>
      </c>
      <c r="L5" s="23"/>
      <c r="M5" s="23"/>
      <c r="N5" s="23"/>
      <c r="O5" s="23"/>
      <c r="P5" s="43">
        <v>-31.667999999999999</v>
      </c>
      <c r="Q5" s="31"/>
      <c r="R5" s="31"/>
      <c r="S5" s="31"/>
      <c r="T5" s="31"/>
    </row>
    <row r="6" spans="1:20" ht="77.25" x14ac:dyDescent="0.25">
      <c r="A6" s="20" t="s">
        <v>32</v>
      </c>
      <c r="B6" s="23">
        <v>65</v>
      </c>
      <c r="C6" s="23">
        <v>220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43">
        <v>285</v>
      </c>
      <c r="Q6" s="31"/>
      <c r="R6" s="31"/>
      <c r="S6" s="31"/>
      <c r="T6" s="31"/>
    </row>
    <row r="7" spans="1:20" ht="39" x14ac:dyDescent="0.25">
      <c r="A7" s="20" t="s">
        <v>33</v>
      </c>
      <c r="B7" s="23"/>
      <c r="C7" s="23">
        <v>1632.64</v>
      </c>
      <c r="D7" s="23"/>
      <c r="E7" s="23"/>
      <c r="F7" s="23"/>
      <c r="G7" s="23"/>
      <c r="H7" s="23"/>
      <c r="I7" s="23"/>
      <c r="J7" s="23"/>
      <c r="K7" s="23"/>
      <c r="L7" s="23"/>
      <c r="M7" s="23">
        <v>99.975999999999999</v>
      </c>
      <c r="N7" s="23">
        <v>459.61462</v>
      </c>
      <c r="O7" s="23">
        <v>320.80615999999998</v>
      </c>
      <c r="P7" s="43">
        <v>2513.0367799999999</v>
      </c>
      <c r="Q7" s="31"/>
      <c r="R7" s="31"/>
      <c r="S7" s="31"/>
      <c r="T7" s="31"/>
    </row>
    <row r="8" spans="1:20" x14ac:dyDescent="0.25">
      <c r="A8" s="21" t="s">
        <v>34</v>
      </c>
      <c r="B8" s="24">
        <v>65</v>
      </c>
      <c r="C8" s="24">
        <v>1852.64</v>
      </c>
      <c r="D8" s="24"/>
      <c r="E8" s="24"/>
      <c r="F8" s="24"/>
      <c r="G8" s="24"/>
      <c r="H8" s="24"/>
      <c r="I8" s="24"/>
      <c r="J8" s="24"/>
      <c r="K8" s="24">
        <v>38.332000000000001</v>
      </c>
      <c r="L8" s="24"/>
      <c r="M8" s="24">
        <v>99.975999999999999</v>
      </c>
      <c r="N8" s="24">
        <v>459.61462</v>
      </c>
      <c r="O8" s="24">
        <v>320.80615999999998</v>
      </c>
      <c r="P8" s="43">
        <v>2836.3687799999998</v>
      </c>
      <c r="Q8" s="39"/>
      <c r="R8" s="39"/>
      <c r="S8" s="39"/>
      <c r="T8" s="39"/>
    </row>
    <row r="9" spans="1:20" x14ac:dyDescent="0.25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20" x14ac:dyDescent="0.25">
      <c r="A10" s="35" t="s">
        <v>29</v>
      </c>
      <c r="B10" s="44">
        <f>P8+Учреждения!B81</f>
        <v>2788809.2715000003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20" ht="32.25" customHeight="1" x14ac:dyDescent="0.25">
      <c r="A11" s="35" t="str">
        <f>CONCATENATE("Остатки бюджетных средств на ",C2,"г.")</f>
        <v>Остатки бюджетных средств на 02.04.2022г.</v>
      </c>
      <c r="B11" s="44">
        <v>4405810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2022-04-05T04:47:29Z</dcterms:modified>
</cp:coreProperties>
</file>