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Учреждения!$39:$40</definedName>
    <definedName name="_xlnm.Print_Area" localSheetId="1">'Муниципальные районы'!$A$1:$P$36</definedName>
    <definedName name="_xlnm.Print_Area" localSheetId="0">Учреждения!$A$1:$E$75</definedName>
  </definedNames>
  <calcPr calcId="162913"/>
</workbook>
</file>

<file path=xl/calcChain.xml><?xml version="1.0" encoding="utf-8"?>
<calcChain xmlns="http://schemas.openxmlformats.org/spreadsheetml/2006/main">
  <c r="E8" i="1" l="1"/>
  <c r="E35" i="1"/>
  <c r="B35" i="2"/>
  <c r="E9" i="1"/>
  <c r="A2" i="2" l="1"/>
  <c r="B2" i="2" s="1"/>
  <c r="C2" i="2" s="1"/>
  <c r="A3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<sst xmlns="http://schemas.openxmlformats.org/spreadsheetml/2006/main" count="126" uniqueCount="125">
  <si>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</si>
  <si>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</si>
  <si>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</si>
  <si>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</si>
  <si>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</si>
  <si>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</si>
  <si>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</si>
  <si>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</si>
  <si>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</si>
  <si>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</si>
  <si>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</si>
  <si>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</si>
  <si>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</si>
  <si>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</si>
  <si>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</si>
  <si>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</si>
  <si>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</si>
  <si>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</si>
  <si>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</si>
  <si>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</si>
  <si>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</si>
  <si>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</si>
  <si>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</si>
  <si>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</si>
  <si>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</si>
  <si>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</si>
  <si>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</si>
  <si>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</si>
  <si>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</si>
  <si>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</si>
  <si>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</si>
  <si>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</si>
  <si>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</si>
  <si>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</si>
  <si>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</si>
  <si>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</si>
  <si>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</si>
  <si>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</si>
  <si>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</si>
  <si>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</si>
  <si>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</si>
  <si>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</si>
  <si>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</si>
  <si>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</si>
  <si>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</si>
  <si>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</si>
  <si>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</si>
  <si>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</si>
  <si>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</si>
  <si>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</si>
  <si>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</si>
  <si>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</si>
  <si>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</si>
  <si>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</si>
  <si>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</si>
  <si>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</si>
  <si>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</si>
  <si>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</si>
  <si>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</si>
  <si>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</si>
  <si>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08.04.2022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</si>
  <si>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</si>
  <si>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</si>
  <si>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</si>
  <si>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</si>
  <si>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</si>
  <si>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</si>
  <si>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</si>
  <si>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</si>
  <si>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</si>
  <si>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</si>
  <si>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</si>
  <si>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</si>
  <si>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</si>
  <si>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</si>
  <si>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</si>
  <si>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</si>
  <si>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</si>
  <si>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</si>
  <si>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</si>
  <si>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</si>
  <si>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</si>
  <si>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</si>
  <si>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</si>
  <si>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</si>
  <si>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</si>
  <si>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</si>
  <si>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</si>
  <si>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</si>
  <si>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</si>
  <si>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</si>
  <si>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</si>
  <si>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</si>
  <si>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</si>
  <si>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</si>
  <si>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</si>
  <si>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04.04.2022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</si>
  <si>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</si>
  <si>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</si>
  <si>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</si>
  <si>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</si>
  <si>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</si>
  <si>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</si>
  <si>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</si>
  <si>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</si>
  <si>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</si>
  <si>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</si>
  <si>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</si>
  <si>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</si>
  <si>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</si>
  <si>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</si>
  <si>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</si>
  <si>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</si>
  <si>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</si>
  <si>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</si>
  <si>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</si>
  <si>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</si>
  <si>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</si>
  <si>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</si>
  <si>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</si>
  <si>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</si>
  <si>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</si>
  <si>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Всего доходов без учета привлеченных средств: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</si>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</sst>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49" fontId="17" fillId="0" borderId="7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view="pageBreakPreview" topLeftCell="A22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9" t="s">
        <v>0</v>
      </c>
      <c r="B1" s="59"/>
      <c r="C1" s="59"/>
      <c r="D1" s="59"/>
      <c r="E1" s="59"/>
      <c r="F1" s="37" t="s">
        <v>96</v>
      </c>
      <c r="G1" s="38" t="str">
        <f>TEXT(F1,"[$-FC19]ДД ММММ")</f>
        <v>04 апреля</v>
      </c>
      <c r="H1" s="38" t="str">
        <f>TEXT(F1,"[$-FC19]ДД.ММ.ГГГ \г")</f>
        <v>04.04.2022 г</v>
      </c>
    </row>
    <row r="2" spans="1:9" ht="15.75" x14ac:dyDescent="0.25">
      <c r="A2" s="59" t="str">
        <f>CONCATENATE("с ",G1," по ",G2,"ода")</f>
        <v>с 04 апреля по 08 апреля 2022 года</v>
      </c>
      <c r="B2" s="59"/>
      <c r="C2" s="59"/>
      <c r="D2" s="59"/>
      <c r="E2" s="59"/>
      <c r="F2" s="37" t="s">
        <v>60</v>
      </c>
      <c r="G2" s="38" t="str">
        <f>TEXT(F2,"[$-FC19]ДД ММММ ГГГ \г")</f>
        <v>08 апреля 2022 г</v>
      </c>
      <c r="H2" s="38" t="str">
        <f>TEXT(F2,"[$-FC19]ДД.ММ.ГГГ \г")</f>
        <v>08.04.2022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60" t="str">
        <f>CONCATENATE("Остатки средств на ",H1,".")</f>
        <v>Остатки средств на 04.04.2022 г.</v>
      </c>
      <c r="B5" s="61"/>
      <c r="C5" s="61"/>
      <c r="D5" s="62"/>
      <c r="E5" s="8">
        <v>4405810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7" t="s">
        <v>2</v>
      </c>
      <c r="B7" s="68"/>
      <c r="C7" s="68"/>
      <c r="D7" s="68"/>
      <c r="E7" s="13"/>
    </row>
    <row r="8" spans="1:9" x14ac:dyDescent="0.25">
      <c r="A8" s="57" t="s">
        <v>3</v>
      </c>
      <c r="B8" s="68"/>
      <c r="C8" s="68"/>
      <c r="D8" s="68"/>
      <c r="E8" s="9">
        <f>E35-E9</f>
        <v>1668552.5625600009</v>
      </c>
    </row>
    <row r="9" spans="1:9" x14ac:dyDescent="0.25">
      <c r="A9" s="69" t="s">
        <v>4</v>
      </c>
      <c r="B9" s="68"/>
      <c r="C9" s="68"/>
      <c r="D9" s="68"/>
      <c r="E9" s="14">
        <f>SUM(E10:E34)</f>
        <v>3895368.4999999995</v>
      </c>
    </row>
    <row r="10" spans="1:9" ht="18" customHeight="1" x14ac:dyDescent="0.25">
      <c r="A10" s="47" t="s">
        <v>97</v>
      </c>
      <c r="B10" s="48"/>
      <c r="C10" s="48"/>
      <c r="D10" s="48"/>
      <c r="E10" s="46">
        <v>3681512</v>
      </c>
    </row>
    <row r="11" spans="1:9" ht="26.25" customHeight="1" x14ac:dyDescent="0.25">
      <c r="A11" s="49" t="s">
        <v>98</v>
      </c>
      <c r="B11" s="50"/>
      <c r="C11" s="50"/>
      <c r="D11" s="50"/>
      <c r="E11" s="46">
        <v>37209</v>
      </c>
    </row>
    <row r="12" spans="1:9" ht="18.75" customHeight="1" x14ac:dyDescent="0.25">
      <c r="A12" s="49" t="s">
        <v>99</v>
      </c>
      <c r="B12" s="50"/>
      <c r="C12" s="50"/>
      <c r="D12" s="50"/>
      <c r="E12" s="46">
        <v>29564.799999999999</v>
      </c>
    </row>
    <row r="13" spans="1:9" ht="40.5" customHeight="1" x14ac:dyDescent="0.25">
      <c r="A13" s="49" t="s">
        <v>100</v>
      </c>
      <c r="B13" s="50"/>
      <c r="C13" s="50"/>
      <c r="D13" s="50"/>
      <c r="E13" s="46">
        <v>3583.1</v>
      </c>
    </row>
    <row r="14" spans="1:9" ht="26.25" customHeight="1" x14ac:dyDescent="0.25">
      <c r="A14" s="49" t="s">
        <v>101</v>
      </c>
      <c r="B14" s="50"/>
      <c r="C14" s="50"/>
      <c r="D14" s="50"/>
      <c r="E14" s="46">
        <v>763.1</v>
      </c>
    </row>
    <row r="15" spans="1:9" ht="28.5" customHeight="1" x14ac:dyDescent="0.25">
      <c r="A15" s="49" t="s">
        <v>102</v>
      </c>
      <c r="B15" s="50"/>
      <c r="C15" s="50"/>
      <c r="D15" s="50"/>
      <c r="E15" s="46">
        <v>45846.7</v>
      </c>
    </row>
    <row r="16" spans="1:9" ht="18" customHeight="1" x14ac:dyDescent="0.25">
      <c r="A16" s="49" t="s">
        <v>103</v>
      </c>
      <c r="B16" s="50"/>
      <c r="C16" s="50"/>
      <c r="D16" s="50"/>
      <c r="E16" s="46">
        <v>1658.1</v>
      </c>
    </row>
    <row r="17" spans="1:5" ht="18" customHeight="1" x14ac:dyDescent="0.25">
      <c r="A17" s="49" t="s">
        <v>104</v>
      </c>
      <c r="B17" s="50"/>
      <c r="C17" s="50"/>
      <c r="D17" s="50"/>
      <c r="E17" s="46">
        <v>44.3</v>
      </c>
    </row>
    <row r="18" spans="1:5" ht="27.75" customHeight="1" x14ac:dyDescent="0.25">
      <c r="A18" s="49" t="s">
        <v>105</v>
      </c>
      <c r="B18" s="50"/>
      <c r="C18" s="50"/>
      <c r="D18" s="50"/>
      <c r="E18" s="46">
        <v>4368.6000000000004</v>
      </c>
    </row>
    <row r="19" spans="1:5" ht="30" customHeight="1" x14ac:dyDescent="0.25">
      <c r="A19" s="49" t="s">
        <v>106</v>
      </c>
      <c r="B19" s="50"/>
      <c r="C19" s="50"/>
      <c r="D19" s="50"/>
      <c r="E19" s="46">
        <v>11491.5</v>
      </c>
    </row>
    <row r="20" spans="1:5" ht="31.5" customHeight="1" x14ac:dyDescent="0.25">
      <c r="A20" s="49" t="s">
        <v>107</v>
      </c>
      <c r="B20" s="50"/>
      <c r="C20" s="50"/>
      <c r="D20" s="50"/>
      <c r="E20" s="46">
        <v>3606</v>
      </c>
    </row>
    <row r="21" spans="1:5" ht="28.5" customHeight="1" x14ac:dyDescent="0.25">
      <c r="A21" s="49" t="s">
        <v>108</v>
      </c>
      <c r="B21" s="50"/>
      <c r="C21" s="50"/>
      <c r="D21" s="50"/>
      <c r="E21" s="46">
        <v>12240</v>
      </c>
    </row>
    <row r="22" spans="1:5" ht="36.75" customHeight="1" x14ac:dyDescent="0.25">
      <c r="A22" s="49" t="s">
        <v>109</v>
      </c>
      <c r="B22" s="50"/>
      <c r="C22" s="50"/>
      <c r="D22" s="50"/>
      <c r="E22" s="46">
        <v>98.9</v>
      </c>
    </row>
    <row r="23" spans="1:5" ht="31.5" customHeight="1" x14ac:dyDescent="0.25">
      <c r="A23" s="49" t="s">
        <v>110</v>
      </c>
      <c r="B23" s="50"/>
      <c r="C23" s="50"/>
      <c r="D23" s="50"/>
      <c r="E23" s="46">
        <v>2809.9</v>
      </c>
    </row>
    <row r="24" spans="1:5" ht="30.75" customHeight="1" x14ac:dyDescent="0.25">
      <c r="A24" s="49" t="s">
        <v>111</v>
      </c>
      <c r="B24" s="50"/>
      <c r="C24" s="50"/>
      <c r="D24" s="50"/>
      <c r="E24" s="46">
        <v>241.7</v>
      </c>
    </row>
    <row r="25" spans="1:5" ht="14.25" customHeight="1" x14ac:dyDescent="0.25">
      <c r="A25" s="49" t="s">
        <v>112</v>
      </c>
      <c r="B25" s="50"/>
      <c r="C25" s="50"/>
      <c r="D25" s="50"/>
      <c r="E25" s="46">
        <v>10001.299999999999</v>
      </c>
    </row>
    <row r="26" spans="1:5" ht="16.5" customHeight="1" x14ac:dyDescent="0.25">
      <c r="A26" s="49" t="s">
        <v>113</v>
      </c>
      <c r="B26" s="50"/>
      <c r="C26" s="50"/>
      <c r="D26" s="50"/>
      <c r="E26" s="46">
        <v>10719</v>
      </c>
    </row>
    <row r="27" spans="1:5" ht="38.25" customHeight="1" x14ac:dyDescent="0.25">
      <c r="A27" s="49" t="s">
        <v>114</v>
      </c>
      <c r="B27" s="50"/>
      <c r="C27" s="50"/>
      <c r="D27" s="50"/>
      <c r="E27" s="46">
        <v>4368.2</v>
      </c>
    </row>
    <row r="28" spans="1:5" ht="40.5" customHeight="1" x14ac:dyDescent="0.25">
      <c r="A28" s="49" t="s">
        <v>115</v>
      </c>
      <c r="B28" s="50"/>
      <c r="C28" s="50"/>
      <c r="D28" s="50"/>
      <c r="E28" s="46">
        <v>2687.3</v>
      </c>
    </row>
    <row r="29" spans="1:5" ht="16.5" customHeight="1" x14ac:dyDescent="0.25">
      <c r="A29" s="49" t="s">
        <v>116</v>
      </c>
      <c r="B29" s="50"/>
      <c r="C29" s="50"/>
      <c r="D29" s="50"/>
      <c r="E29" s="46">
        <v>22014.799999999999</v>
      </c>
    </row>
    <row r="30" spans="1:5" ht="17.25" customHeight="1" x14ac:dyDescent="0.25">
      <c r="A30" s="49" t="s">
        <v>117</v>
      </c>
      <c r="B30" s="50"/>
      <c r="C30" s="50"/>
      <c r="D30" s="50"/>
      <c r="E30" s="46">
        <v>1109.3</v>
      </c>
    </row>
    <row r="31" spans="1:5" ht="25.5" customHeight="1" x14ac:dyDescent="0.25">
      <c r="A31" s="49" t="s">
        <v>118</v>
      </c>
      <c r="B31" s="50"/>
      <c r="C31" s="50"/>
      <c r="D31" s="50"/>
      <c r="E31" s="46">
        <v>33.700000000000003</v>
      </c>
    </row>
    <row r="32" spans="1:5" ht="33.75" customHeight="1" x14ac:dyDescent="0.25">
      <c r="A32" s="49" t="s">
        <v>119</v>
      </c>
      <c r="B32" s="50"/>
      <c r="C32" s="50"/>
      <c r="D32" s="50"/>
      <c r="E32" s="46">
        <v>4951.3999999999996</v>
      </c>
    </row>
    <row r="33" spans="1:6" ht="51.75" customHeight="1" x14ac:dyDescent="0.25">
      <c r="A33" s="49" t="s">
        <v>120</v>
      </c>
      <c r="B33" s="50"/>
      <c r="C33" s="50"/>
      <c r="D33" s="50"/>
      <c r="E33" s="46">
        <v>3300</v>
      </c>
    </row>
    <row r="34" spans="1:6" ht="15" customHeight="1" x14ac:dyDescent="0.25">
      <c r="A34" s="49" t="s">
        <v>121</v>
      </c>
      <c r="B34" s="50"/>
      <c r="C34" s="50"/>
      <c r="D34" s="50"/>
      <c r="E34" s="46">
        <v>1145.8</v>
      </c>
    </row>
    <row r="35" spans="1:6" x14ac:dyDescent="0.25">
      <c r="A35" s="56" t="s">
        <v>122</v>
      </c>
      <c r="B35" s="57"/>
      <c r="C35" s="57"/>
      <c r="D35" s="58"/>
      <c r="E35" s="13">
        <f>'Муниципальные районы'!B36-Учреждения!E5+'Муниципальные районы'!B35</f>
        <v>5563921.0625600005</v>
      </c>
    </row>
    <row r="36" spans="1:6" x14ac:dyDescent="0.25">
      <c r="A36" s="53" t="s">
        <v>123</v>
      </c>
      <c r="B36" s="54"/>
      <c r="C36" s="54"/>
      <c r="D36" s="55"/>
      <c r="E36" s="13"/>
    </row>
    <row r="37" spans="1:6" ht="76.5" customHeight="1" x14ac:dyDescent="0.25">
      <c r="A37" s="51" t="s">
        <v>124</v>
      </c>
      <c r="B37" s="52"/>
      <c r="C37" s="52"/>
      <c r="D37" s="52"/>
      <c r="E37" s="13">
        <v>4503262.9000000004</v>
      </c>
    </row>
    <row r="38" spans="1:6" x14ac:dyDescent="0.25">
      <c r="A38" s="15"/>
      <c r="B38" s="16"/>
      <c r="C38" s="16"/>
      <c r="D38" s="6"/>
      <c r="E38" s="17"/>
    </row>
    <row r="39" spans="1:6" x14ac:dyDescent="0.25">
      <c r="A39" s="63" t="s">
        <v>13</v>
      </c>
      <c r="B39" s="65" t="s">
        <v>5</v>
      </c>
      <c r="C39" s="66" t="s">
        <v>6</v>
      </c>
      <c r="D39" s="66"/>
      <c r="E39" s="66"/>
    </row>
    <row r="40" spans="1:6" ht="90" x14ac:dyDescent="0.25">
      <c r="A40" s="64"/>
      <c r="B40" s="65"/>
      <c r="C40" s="18" t="s">
        <v>7</v>
      </c>
      <c r="D40" s="18" t="s">
        <v>8</v>
      </c>
      <c r="E40" s="18" t="s">
        <v>9</v>
      </c>
    </row>
    <row r="41" spans="1:6" x14ac:dyDescent="0.25">
      <c r="A41" s="19" t="s">
        <v>61</v>
      </c>
      <c r="B41" s="42">
        <v>6451.01541</v>
      </c>
      <c r="C41" s="42">
        <v>5448.8772399999998</v>
      </c>
      <c r="D41" s="42"/>
      <c r="E41" s="42">
        <v>994.90097000000003</v>
      </c>
      <c r="F41" s="41"/>
    </row>
    <row r="42" spans="1:6" x14ac:dyDescent="0.25">
      <c r="A42" s="19" t="s">
        <v>62</v>
      </c>
      <c r="B42" s="42">
        <v>144</v>
      </c>
      <c r="C42" s="42"/>
      <c r="D42" s="42"/>
      <c r="E42" s="42"/>
      <c r="F42" s="41"/>
    </row>
    <row r="43" spans="1:6" x14ac:dyDescent="0.25">
      <c r="A43" s="19" t="s">
        <v>63</v>
      </c>
      <c r="B43" s="42">
        <v>3529.3853199999999</v>
      </c>
      <c r="C43" s="42"/>
      <c r="D43" s="42">
        <v>3029.3853199999999</v>
      </c>
      <c r="E43" s="42"/>
      <c r="F43" s="41"/>
    </row>
    <row r="44" spans="1:6" x14ac:dyDescent="0.25">
      <c r="A44" s="19" t="s">
        <v>64</v>
      </c>
      <c r="B44" s="42">
        <v>37999.683700000001</v>
      </c>
      <c r="C44" s="42">
        <v>150</v>
      </c>
      <c r="D44" s="42">
        <v>5220.5995800000001</v>
      </c>
      <c r="E44" s="42"/>
      <c r="F44" s="41"/>
    </row>
    <row r="45" spans="1:6" ht="30" x14ac:dyDescent="0.25">
      <c r="A45" s="19" t="s">
        <v>65</v>
      </c>
      <c r="B45" s="42">
        <v>205575.70548999999</v>
      </c>
      <c r="C45" s="42"/>
      <c r="D45" s="42"/>
      <c r="E45" s="42">
        <v>2143.7730000000001</v>
      </c>
      <c r="F45" s="41"/>
    </row>
    <row r="46" spans="1:6" x14ac:dyDescent="0.25">
      <c r="A46" s="19" t="s">
        <v>66</v>
      </c>
      <c r="B46" s="42">
        <v>7842.5742799999998</v>
      </c>
      <c r="C46" s="42">
        <v>1300</v>
      </c>
      <c r="D46" s="42">
        <v>450</v>
      </c>
      <c r="E46" s="42"/>
      <c r="F46" s="41"/>
    </row>
    <row r="47" spans="1:6" x14ac:dyDescent="0.25">
      <c r="A47" s="19" t="s">
        <v>67</v>
      </c>
      <c r="B47" s="42">
        <v>97.341999999999999</v>
      </c>
      <c r="C47" s="42"/>
      <c r="D47" s="42"/>
      <c r="E47" s="42"/>
      <c r="F47" s="41"/>
    </row>
    <row r="48" spans="1:6" ht="30" x14ac:dyDescent="0.25">
      <c r="A48" s="19" t="s">
        <v>68</v>
      </c>
      <c r="B48" s="42">
        <v>511213.01341999997</v>
      </c>
      <c r="C48" s="42"/>
      <c r="D48" s="42">
        <v>1000</v>
      </c>
      <c r="E48" s="42"/>
      <c r="F48" s="41"/>
    </row>
    <row r="49" spans="1:6" x14ac:dyDescent="0.25">
      <c r="A49" s="19" t="s">
        <v>69</v>
      </c>
      <c r="B49" s="42">
        <v>14045.358</v>
      </c>
      <c r="C49" s="42"/>
      <c r="D49" s="42"/>
      <c r="E49" s="42"/>
      <c r="F49" s="41"/>
    </row>
    <row r="50" spans="1:6" x14ac:dyDescent="0.25">
      <c r="A50" s="19" t="s">
        <v>70</v>
      </c>
      <c r="B50" s="42">
        <v>33900.95768</v>
      </c>
      <c r="C50" s="42"/>
      <c r="D50" s="42"/>
      <c r="E50" s="42">
        <v>7700</v>
      </c>
      <c r="F50" s="41"/>
    </row>
    <row r="51" spans="1:6" x14ac:dyDescent="0.25">
      <c r="A51" s="19" t="s">
        <v>71</v>
      </c>
      <c r="B51" s="42">
        <v>59852.504119999998</v>
      </c>
      <c r="C51" s="42"/>
      <c r="D51" s="42"/>
      <c r="E51" s="42">
        <v>399.87070999999997</v>
      </c>
      <c r="F51" s="41"/>
    </row>
    <row r="52" spans="1:6" x14ac:dyDescent="0.25">
      <c r="A52" s="19" t="s">
        <v>72</v>
      </c>
      <c r="B52" s="42">
        <v>515003.82585000002</v>
      </c>
      <c r="C52" s="42">
        <v>5343.5412800000004</v>
      </c>
      <c r="D52" s="42">
        <v>5735.32431</v>
      </c>
      <c r="E52" s="42">
        <v>258721.74817000001</v>
      </c>
      <c r="F52" s="41"/>
    </row>
    <row r="53" spans="1:6" ht="30" x14ac:dyDescent="0.25">
      <c r="A53" s="19" t="s">
        <v>73</v>
      </c>
      <c r="B53" s="42">
        <v>276379.95338000002</v>
      </c>
      <c r="C53" s="42">
        <v>200</v>
      </c>
      <c r="D53" s="42">
        <v>5000</v>
      </c>
      <c r="E53" s="42">
        <v>169561.2776</v>
      </c>
      <c r="F53" s="41"/>
    </row>
    <row r="54" spans="1:6" x14ac:dyDescent="0.25">
      <c r="A54" s="19" t="s">
        <v>74</v>
      </c>
      <c r="B54" s="42">
        <v>16339.037259999999</v>
      </c>
      <c r="C54" s="42">
        <v>1000</v>
      </c>
      <c r="D54" s="42">
        <v>500</v>
      </c>
      <c r="E54" s="42"/>
      <c r="F54" s="41"/>
    </row>
    <row r="55" spans="1:6" x14ac:dyDescent="0.25">
      <c r="A55" s="19" t="s">
        <v>75</v>
      </c>
      <c r="B55" s="42">
        <v>86142.882559999998</v>
      </c>
      <c r="C55" s="42">
        <v>33000</v>
      </c>
      <c r="D55" s="42">
        <v>16197.54963</v>
      </c>
      <c r="E55" s="42"/>
      <c r="F55" s="41"/>
    </row>
    <row r="56" spans="1:6" x14ac:dyDescent="0.25">
      <c r="A56" s="19" t="s">
        <v>76</v>
      </c>
      <c r="B56" s="42">
        <v>10301.398999999999</v>
      </c>
      <c r="C56" s="42"/>
      <c r="D56" s="42"/>
      <c r="E56" s="42"/>
      <c r="F56" s="41"/>
    </row>
    <row r="57" spans="1:6" ht="30" x14ac:dyDescent="0.25">
      <c r="A57" s="19" t="s">
        <v>77</v>
      </c>
      <c r="B57" s="42">
        <v>10</v>
      </c>
      <c r="C57" s="42"/>
      <c r="D57" s="42"/>
      <c r="E57" s="42"/>
      <c r="F57" s="41"/>
    </row>
    <row r="58" spans="1:6" x14ac:dyDescent="0.25">
      <c r="A58" s="19" t="s">
        <v>78</v>
      </c>
      <c r="B58" s="42">
        <v>3304.6965599999999</v>
      </c>
      <c r="C58" s="42">
        <v>340</v>
      </c>
      <c r="D58" s="42">
        <v>253.29875000000001</v>
      </c>
      <c r="E58" s="42">
        <v>704.43181000000004</v>
      </c>
      <c r="F58" s="41"/>
    </row>
    <row r="59" spans="1:6" x14ac:dyDescent="0.25">
      <c r="A59" s="19" t="s">
        <v>79</v>
      </c>
      <c r="B59" s="42">
        <v>13684.122799999999</v>
      </c>
      <c r="C59" s="42"/>
      <c r="D59" s="42"/>
      <c r="E59" s="42"/>
      <c r="F59" s="41"/>
    </row>
    <row r="60" spans="1:6" x14ac:dyDescent="0.25">
      <c r="A60" s="19" t="s">
        <v>80</v>
      </c>
      <c r="B60" s="42">
        <v>51843.079530000003</v>
      </c>
      <c r="C60" s="42">
        <v>2500</v>
      </c>
      <c r="D60" s="42">
        <v>1600</v>
      </c>
      <c r="E60" s="42"/>
      <c r="F60" s="41"/>
    </row>
    <row r="61" spans="1:6" ht="30" x14ac:dyDescent="0.25">
      <c r="A61" s="19" t="s">
        <v>81</v>
      </c>
      <c r="B61" s="42">
        <v>1508.08889</v>
      </c>
      <c r="C61" s="42"/>
      <c r="D61" s="42">
        <v>-891.91111000000001</v>
      </c>
      <c r="E61" s="42"/>
      <c r="F61" s="41"/>
    </row>
    <row r="62" spans="1:6" x14ac:dyDescent="0.25">
      <c r="A62" s="19" t="s">
        <v>82</v>
      </c>
      <c r="B62" s="42">
        <v>3441.636</v>
      </c>
      <c r="C62" s="42">
        <v>2500</v>
      </c>
      <c r="D62" s="42">
        <v>750</v>
      </c>
      <c r="E62" s="42"/>
      <c r="F62" s="41"/>
    </row>
    <row r="63" spans="1:6" x14ac:dyDescent="0.25">
      <c r="A63" s="19" t="s">
        <v>83</v>
      </c>
      <c r="B63" s="42">
        <v>206.6</v>
      </c>
      <c r="C63" s="42"/>
      <c r="D63" s="42"/>
      <c r="E63" s="42"/>
      <c r="F63" s="41"/>
    </row>
    <row r="64" spans="1:6" x14ac:dyDescent="0.25">
      <c r="A64" s="19" t="s">
        <v>84</v>
      </c>
      <c r="B64" s="42">
        <v>410</v>
      </c>
      <c r="C64" s="42">
        <v>163</v>
      </c>
      <c r="D64" s="42"/>
      <c r="E64" s="42"/>
      <c r="F64" s="41"/>
    </row>
    <row r="65" spans="1:6" x14ac:dyDescent="0.25">
      <c r="A65" s="19" t="s">
        <v>85</v>
      </c>
      <c r="B65" s="42">
        <v>396.56513000000001</v>
      </c>
      <c r="C65" s="42">
        <v>350.09472</v>
      </c>
      <c r="D65" s="42"/>
      <c r="E65" s="42"/>
      <c r="F65" s="41"/>
    </row>
    <row r="66" spans="1:6" x14ac:dyDescent="0.25">
      <c r="A66" s="19" t="s">
        <v>86</v>
      </c>
      <c r="B66" s="42">
        <v>126458.21494000001</v>
      </c>
      <c r="C66" s="42">
        <v>12855</v>
      </c>
      <c r="D66" s="42">
        <v>5477.7374300000001</v>
      </c>
      <c r="E66" s="42"/>
      <c r="F66" s="41"/>
    </row>
    <row r="67" spans="1:6" ht="30" x14ac:dyDescent="0.25">
      <c r="A67" s="19" t="s">
        <v>87</v>
      </c>
      <c r="B67" s="42">
        <v>11.485300000000001</v>
      </c>
      <c r="C67" s="42"/>
      <c r="D67" s="42"/>
      <c r="E67" s="42"/>
      <c r="F67" s="41"/>
    </row>
    <row r="68" spans="1:6" x14ac:dyDescent="0.25">
      <c r="A68" s="19" t="s">
        <v>88</v>
      </c>
      <c r="B68" s="42">
        <v>63384.579960000003</v>
      </c>
      <c r="C68" s="42"/>
      <c r="D68" s="42">
        <v>703.75</v>
      </c>
      <c r="E68" s="42">
        <v>2157.8530000000001</v>
      </c>
      <c r="F68" s="41"/>
    </row>
    <row r="69" spans="1:6" x14ac:dyDescent="0.25">
      <c r="A69" s="19" t="s">
        <v>89</v>
      </c>
      <c r="B69" s="42">
        <v>4593.9500099999996</v>
      </c>
      <c r="C69" s="42"/>
      <c r="D69" s="42">
        <v>2384.0167000000001</v>
      </c>
      <c r="E69" s="42"/>
      <c r="F69" s="41"/>
    </row>
    <row r="70" spans="1:6" x14ac:dyDescent="0.25">
      <c r="A70" s="19" t="s">
        <v>90</v>
      </c>
      <c r="B70" s="42">
        <v>43182.3</v>
      </c>
      <c r="C70" s="42"/>
      <c r="D70" s="42"/>
      <c r="E70" s="42"/>
      <c r="F70" s="41"/>
    </row>
    <row r="71" spans="1:6" x14ac:dyDescent="0.25">
      <c r="A71" s="19" t="s">
        <v>91</v>
      </c>
      <c r="B71" s="42">
        <v>30.9</v>
      </c>
      <c r="C71" s="42"/>
      <c r="D71" s="42"/>
      <c r="E71" s="42"/>
      <c r="F71" s="41"/>
    </row>
    <row r="72" spans="1:6" ht="30" x14ac:dyDescent="0.25">
      <c r="A72" s="19" t="s">
        <v>92</v>
      </c>
      <c r="B72" s="42">
        <v>943.50130000000001</v>
      </c>
      <c r="C72" s="42">
        <v>535</v>
      </c>
      <c r="D72" s="42"/>
      <c r="E72" s="42"/>
      <c r="F72" s="41"/>
    </row>
    <row r="73" spans="1:6" ht="30" x14ac:dyDescent="0.25">
      <c r="A73" s="19" t="s">
        <v>93</v>
      </c>
      <c r="B73" s="42">
        <v>6500.6945599999999</v>
      </c>
      <c r="C73" s="42">
        <v>4200</v>
      </c>
      <c r="D73" s="42">
        <v>1326.4755299999999</v>
      </c>
      <c r="E73" s="42"/>
      <c r="F73" s="41"/>
    </row>
    <row r="74" spans="1:6" ht="30" x14ac:dyDescent="0.25">
      <c r="A74" s="19" t="s">
        <v>94</v>
      </c>
      <c r="B74" s="42">
        <v>2861.4087199999999</v>
      </c>
      <c r="C74" s="42"/>
      <c r="D74" s="42"/>
      <c r="E74" s="42"/>
      <c r="F74" s="41"/>
    </row>
    <row r="75" spans="1:6" x14ac:dyDescent="0.25">
      <c r="A75" s="20" t="s">
        <v>95</v>
      </c>
      <c r="B75" s="43">
        <v>2107590.46117</v>
      </c>
      <c r="C75" s="43">
        <v>69885.51324</v>
      </c>
      <c r="D75" s="43">
        <v>48736.226139999999</v>
      </c>
      <c r="E75" s="43">
        <v>442383.85525999998</v>
      </c>
      <c r="F75" s="41"/>
    </row>
    <row r="76" spans="1:6" x14ac:dyDescent="0.25">
      <c r="B76" s="41"/>
      <c r="C76" s="41"/>
      <c r="D76" s="41"/>
      <c r="E76" s="41"/>
    </row>
  </sheetData>
  <mergeCells count="37">
    <mergeCell ref="A39:A40"/>
    <mergeCell ref="B39:B40"/>
    <mergeCell ref="C39:E39"/>
    <mergeCell ref="A7:D7"/>
    <mergeCell ref="A8:D8"/>
    <mergeCell ref="A9:D9"/>
    <mergeCell ref="A12:D12"/>
    <mergeCell ref="A11:D11"/>
    <mergeCell ref="A1:E1"/>
    <mergeCell ref="A2:E2"/>
    <mergeCell ref="A5:D5"/>
    <mergeCell ref="A37:D37"/>
    <mergeCell ref="A36:D36"/>
    <mergeCell ref="A35:D35"/>
    <mergeCell ref="A14:D14"/>
    <mergeCell ref="A13:D13"/>
    <mergeCell ref="A23:D23"/>
    <mergeCell ref="A22:D22"/>
    <mergeCell ref="A21:D21"/>
    <mergeCell ref="A20:D20"/>
    <mergeCell ref="A19:D19"/>
    <mergeCell ref="A10:D10"/>
    <mergeCell ref="A34:D34"/>
    <mergeCell ref="A33:D33"/>
    <mergeCell ref="A32:D32"/>
    <mergeCell ref="A31:D31"/>
    <mergeCell ref="A27:D27"/>
    <mergeCell ref="A26:D26"/>
    <mergeCell ref="A25:D25"/>
    <mergeCell ref="A24:D24"/>
    <mergeCell ref="A30:D30"/>
    <mergeCell ref="A29:D29"/>
    <mergeCell ref="A28:D28"/>
    <mergeCell ref="A18:D18"/>
    <mergeCell ref="A17:D17"/>
    <mergeCell ref="A16:D16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BreakPreview" topLeftCell="A28" zoomScaleNormal="100" zoomScaleSheetLayoutView="100" workbookViewId="0">
      <selection activeCell="G42" sqref="G4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" width="11.28515625" style="31" customWidth="1"/>
    <col min="17" max="16384" width="8.7109375" style="31"/>
  </cols>
  <sheetData>
    <row r="1" spans="1:20" s="28" customFormat="1" ht="15.75" x14ac:dyDescent="0.25">
      <c r="A1" s="27" t="s">
        <v>60</v>
      </c>
      <c r="C1" s="29" t="s">
        <v>12</v>
      </c>
    </row>
    <row r="2" spans="1:20" x14ac:dyDescent="0.25">
      <c r="A2" s="30" t="str">
        <f>TEXT(EndData2,"[$-FC19]ДД.ММ.ГГГ")</f>
        <v>08.04.2022</v>
      </c>
      <c r="B2" s="30">
        <f>A2+1</f>
        <v>44660</v>
      </c>
      <c r="C2" s="26" t="str">
        <f>TEXT(B2,"[$-FC19]ДД.ММ.ГГГ")</f>
        <v>09.04.2022</v>
      </c>
      <c r="P2" s="32" t="s">
        <v>11</v>
      </c>
    </row>
    <row r="3" spans="1:20" ht="51.75" customHeight="1" x14ac:dyDescent="0.25">
      <c r="A3" s="23" t="s">
        <v>14</v>
      </c>
      <c r="B3" s="33" t="s">
        <v>15</v>
      </c>
      <c r="C3" s="34" t="s">
        <v>16</v>
      </c>
      <c r="D3" s="34" t="s">
        <v>17</v>
      </c>
      <c r="E3" s="34" t="s">
        <v>18</v>
      </c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10</v>
      </c>
    </row>
    <row r="4" spans="1:20" ht="39" x14ac:dyDescent="0.25">
      <c r="A4" s="21" t="s">
        <v>30</v>
      </c>
      <c r="B4" s="24"/>
      <c r="C4" s="24">
        <v>16655.330000000002</v>
      </c>
      <c r="D4" s="24">
        <v>15663.25</v>
      </c>
      <c r="E4" s="24">
        <v>3863</v>
      </c>
      <c r="F4" s="24">
        <v>464</v>
      </c>
      <c r="G4" s="24">
        <v>23227.083330000001</v>
      </c>
      <c r="H4" s="24">
        <v>8210.5</v>
      </c>
      <c r="I4" s="24">
        <v>4500</v>
      </c>
      <c r="J4" s="24">
        <v>10790.583329999999</v>
      </c>
      <c r="K4" s="24"/>
      <c r="L4" s="24">
        <v>49438.249989999997</v>
      </c>
      <c r="M4" s="24">
        <v>231.16666000000001</v>
      </c>
      <c r="N4" s="24"/>
      <c r="O4" s="24">
        <v>20000</v>
      </c>
      <c r="P4" s="44">
        <v>153043.16331</v>
      </c>
      <c r="Q4" s="32"/>
      <c r="R4" s="32"/>
      <c r="S4" s="32"/>
      <c r="T4" s="32"/>
    </row>
    <row r="5" spans="1:20" ht="26.25" x14ac:dyDescent="0.25">
      <c r="A5" s="21" t="s">
        <v>31</v>
      </c>
      <c r="B5" s="24">
        <v>1119.425</v>
      </c>
      <c r="C5" s="24">
        <v>6738.4209199999996</v>
      </c>
      <c r="D5" s="24">
        <v>10104</v>
      </c>
      <c r="E5" s="24">
        <v>1149.8979999999999</v>
      </c>
      <c r="F5" s="24">
        <v>400</v>
      </c>
      <c r="G5" s="24">
        <v>14980.896930000001</v>
      </c>
      <c r="H5" s="24">
        <v>15000</v>
      </c>
      <c r="I5" s="24">
        <v>1441.923</v>
      </c>
      <c r="J5" s="24">
        <v>2604.5833299999999</v>
      </c>
      <c r="K5" s="24"/>
      <c r="L5" s="24"/>
      <c r="M5" s="24"/>
      <c r="N5" s="24"/>
      <c r="O5" s="24">
        <v>6539.9</v>
      </c>
      <c r="P5" s="44">
        <v>60079.047180000001</v>
      </c>
      <c r="Q5" s="32"/>
      <c r="R5" s="32"/>
      <c r="S5" s="32"/>
      <c r="T5" s="32"/>
    </row>
    <row r="6" spans="1:20" ht="39" x14ac:dyDescent="0.25">
      <c r="A6" s="21" t="s">
        <v>32</v>
      </c>
      <c r="B6" s="24">
        <v>50249.507149999998</v>
      </c>
      <c r="C6" s="24">
        <v>38899.381000000001</v>
      </c>
      <c r="D6" s="24">
        <v>10000</v>
      </c>
      <c r="E6" s="24">
        <v>7400</v>
      </c>
      <c r="F6" s="24"/>
      <c r="G6" s="24">
        <v>16397.833330000001</v>
      </c>
      <c r="H6" s="24">
        <v>20836.22</v>
      </c>
      <c r="I6" s="24">
        <v>3700</v>
      </c>
      <c r="J6" s="24">
        <v>20295.557000000001</v>
      </c>
      <c r="K6" s="24"/>
      <c r="L6" s="24">
        <v>12338.25</v>
      </c>
      <c r="M6" s="24">
        <v>7458.8333300000004</v>
      </c>
      <c r="N6" s="24"/>
      <c r="O6" s="24">
        <v>20775.513999999999</v>
      </c>
      <c r="P6" s="44">
        <v>208351.09581</v>
      </c>
      <c r="Q6" s="32"/>
      <c r="R6" s="32"/>
      <c r="S6" s="32"/>
      <c r="T6" s="32"/>
    </row>
    <row r="7" spans="1:20" ht="102.75" x14ac:dyDescent="0.25">
      <c r="A7" s="21" t="s">
        <v>33</v>
      </c>
      <c r="B7" s="24"/>
      <c r="C7" s="24">
        <v>1105.5966699999999</v>
      </c>
      <c r="D7" s="24">
        <v>3479.8307500000001</v>
      </c>
      <c r="E7" s="24"/>
      <c r="F7" s="24"/>
      <c r="G7" s="24">
        <v>1320</v>
      </c>
      <c r="H7" s="24"/>
      <c r="I7" s="24"/>
      <c r="J7" s="24"/>
      <c r="K7" s="24"/>
      <c r="L7" s="24"/>
      <c r="M7" s="24"/>
      <c r="N7" s="24"/>
      <c r="O7" s="24"/>
      <c r="P7" s="44">
        <v>5905.42742</v>
      </c>
      <c r="Q7" s="32"/>
      <c r="R7" s="32"/>
      <c r="S7" s="32"/>
      <c r="T7" s="32"/>
    </row>
    <row r="8" spans="1:20" ht="77.25" customHeight="1" x14ac:dyDescent="0.25">
      <c r="A8" s="21" t="s">
        <v>34</v>
      </c>
      <c r="B8" s="24">
        <v>90</v>
      </c>
      <c r="C8" s="24">
        <v>54.6</v>
      </c>
      <c r="D8" s="24"/>
      <c r="E8" s="24"/>
      <c r="F8" s="24"/>
      <c r="G8" s="24">
        <v>41.166670000000003</v>
      </c>
      <c r="H8" s="24"/>
      <c r="I8" s="24">
        <v>22.3</v>
      </c>
      <c r="J8" s="24"/>
      <c r="K8" s="24"/>
      <c r="L8" s="24"/>
      <c r="M8" s="24"/>
      <c r="N8" s="24"/>
      <c r="O8" s="24"/>
      <c r="P8" s="44">
        <v>208.06666999999999</v>
      </c>
      <c r="Q8" s="32"/>
      <c r="R8" s="32"/>
      <c r="S8" s="32"/>
      <c r="T8" s="32"/>
    </row>
    <row r="9" spans="1:20" ht="77.25" x14ac:dyDescent="0.25">
      <c r="A9" s="21" t="s">
        <v>35</v>
      </c>
      <c r="B9" s="24"/>
      <c r="C9" s="24">
        <v>4485.83</v>
      </c>
      <c r="D9" s="24">
        <v>652.75</v>
      </c>
      <c r="E9" s="24">
        <v>573</v>
      </c>
      <c r="F9" s="24">
        <v>146.166</v>
      </c>
      <c r="G9" s="24">
        <v>655.41665999999998</v>
      </c>
      <c r="H9" s="24"/>
      <c r="I9" s="24"/>
      <c r="J9" s="24"/>
      <c r="K9" s="24"/>
      <c r="L9" s="24">
        <v>535.16665999999998</v>
      </c>
      <c r="M9" s="24">
        <v>252.33332999999999</v>
      </c>
      <c r="N9" s="24"/>
      <c r="O9" s="24">
        <v>172.8</v>
      </c>
      <c r="P9" s="44">
        <v>7473.4626500000004</v>
      </c>
      <c r="Q9" s="32"/>
      <c r="R9" s="32"/>
      <c r="S9" s="32"/>
      <c r="T9" s="32"/>
    </row>
    <row r="10" spans="1:20" ht="77.25" x14ac:dyDescent="0.25">
      <c r="A10" s="21" t="s">
        <v>36</v>
      </c>
      <c r="B10" s="24">
        <v>1000</v>
      </c>
      <c r="C10" s="24">
        <v>371.68401</v>
      </c>
      <c r="D10" s="24">
        <v>186.8</v>
      </c>
      <c r="E10" s="24">
        <v>101.9</v>
      </c>
      <c r="F10" s="24"/>
      <c r="G10" s="24">
        <v>93.415999999999997</v>
      </c>
      <c r="H10" s="24">
        <v>65</v>
      </c>
      <c r="I10" s="24">
        <v>98</v>
      </c>
      <c r="J10" s="24">
        <v>88</v>
      </c>
      <c r="K10" s="24"/>
      <c r="L10" s="24">
        <v>63</v>
      </c>
      <c r="M10" s="24">
        <v>91.14</v>
      </c>
      <c r="N10" s="24"/>
      <c r="O10" s="24">
        <v>117.18</v>
      </c>
      <c r="P10" s="44">
        <v>2276.1200100000001</v>
      </c>
      <c r="Q10" s="32"/>
      <c r="R10" s="32"/>
      <c r="S10" s="32"/>
      <c r="T10" s="32"/>
    </row>
    <row r="11" spans="1:20" ht="77.25" x14ac:dyDescent="0.25">
      <c r="A11" s="21" t="s">
        <v>37</v>
      </c>
      <c r="B11" s="24">
        <v>3756.91</v>
      </c>
      <c r="C11" s="24">
        <v>959.495</v>
      </c>
      <c r="D11" s="24">
        <v>230</v>
      </c>
      <c r="E11" s="24">
        <v>184</v>
      </c>
      <c r="F11" s="24">
        <v>40</v>
      </c>
      <c r="G11" s="24">
        <v>245</v>
      </c>
      <c r="H11" s="24">
        <v>116.25</v>
      </c>
      <c r="I11" s="24">
        <v>48</v>
      </c>
      <c r="J11" s="24">
        <v>593.75</v>
      </c>
      <c r="K11" s="24">
        <v>40.362000000000002</v>
      </c>
      <c r="L11" s="24">
        <v>50</v>
      </c>
      <c r="M11" s="24">
        <v>192.55</v>
      </c>
      <c r="N11" s="24">
        <v>267.03289999999998</v>
      </c>
      <c r="O11" s="24">
        <v>312.00103999999999</v>
      </c>
      <c r="P11" s="44">
        <v>7035.3509400000003</v>
      </c>
      <c r="Q11" s="32"/>
      <c r="R11" s="32"/>
      <c r="S11" s="32"/>
      <c r="T11" s="32"/>
    </row>
    <row r="12" spans="1:20" ht="89.25" customHeight="1" x14ac:dyDescent="0.25">
      <c r="A12" s="21" t="s">
        <v>38</v>
      </c>
      <c r="B12" s="24"/>
      <c r="C12" s="24">
        <v>1329.99027</v>
      </c>
      <c r="D12" s="24">
        <v>40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1369.99027</v>
      </c>
      <c r="Q12" s="32"/>
      <c r="R12" s="32"/>
      <c r="S12" s="32"/>
      <c r="T12" s="32"/>
    </row>
    <row r="13" spans="1:20" ht="88.5" customHeight="1" x14ac:dyDescent="0.25">
      <c r="A13" s="21" t="s">
        <v>39</v>
      </c>
      <c r="B13" s="24"/>
      <c r="C13" s="24">
        <v>4586.0249999999996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4586.0249999999996</v>
      </c>
      <c r="Q13" s="32"/>
      <c r="R13" s="32"/>
      <c r="S13" s="32"/>
      <c r="T13" s="32"/>
    </row>
    <row r="14" spans="1:20" ht="79.5" customHeight="1" x14ac:dyDescent="0.25">
      <c r="A14" s="21" t="s">
        <v>40</v>
      </c>
      <c r="B14" s="24">
        <v>150</v>
      </c>
      <c r="C14" s="24">
        <v>412.94502</v>
      </c>
      <c r="D14" s="24"/>
      <c r="E14" s="24"/>
      <c r="F14" s="24"/>
      <c r="G14" s="24">
        <v>40</v>
      </c>
      <c r="H14" s="24"/>
      <c r="I14" s="24"/>
      <c r="J14" s="24">
        <v>33.302999999999997</v>
      </c>
      <c r="K14" s="24"/>
      <c r="L14" s="24"/>
      <c r="M14" s="24"/>
      <c r="N14" s="24"/>
      <c r="O14" s="24"/>
      <c r="P14" s="44">
        <v>636.24802</v>
      </c>
      <c r="Q14" s="32"/>
      <c r="R14" s="32"/>
      <c r="S14" s="32"/>
      <c r="T14" s="32"/>
    </row>
    <row r="15" spans="1:20" ht="298.5" customHeight="1" x14ac:dyDescent="0.25">
      <c r="A15" s="21" t="s">
        <v>41</v>
      </c>
      <c r="B15" s="24">
        <v>18800</v>
      </c>
      <c r="C15" s="24">
        <v>12757.13848</v>
      </c>
      <c r="D15" s="24">
        <v>2700</v>
      </c>
      <c r="E15" s="24">
        <v>1764.20697</v>
      </c>
      <c r="F15" s="24"/>
      <c r="G15" s="24">
        <v>3803.25</v>
      </c>
      <c r="H15" s="24">
        <v>1345.34</v>
      </c>
      <c r="I15" s="24">
        <v>215</v>
      </c>
      <c r="J15" s="24">
        <v>4166</v>
      </c>
      <c r="K15" s="24">
        <v>1200</v>
      </c>
      <c r="L15" s="24">
        <v>1963.8330000000001</v>
      </c>
      <c r="M15" s="24">
        <v>1200</v>
      </c>
      <c r="N15" s="24">
        <v>1550</v>
      </c>
      <c r="O15" s="24">
        <v>2700</v>
      </c>
      <c r="P15" s="44">
        <v>54164.768450000003</v>
      </c>
      <c r="Q15" s="32"/>
      <c r="R15" s="32"/>
      <c r="S15" s="32"/>
      <c r="T15" s="32"/>
    </row>
    <row r="16" spans="1:20" ht="153.75" x14ac:dyDescent="0.25">
      <c r="A16" s="21" t="s">
        <v>42</v>
      </c>
      <c r="B16" s="24">
        <v>158737.93376000001</v>
      </c>
      <c r="C16" s="24">
        <v>41000</v>
      </c>
      <c r="D16" s="24">
        <v>21613.89</v>
      </c>
      <c r="E16" s="24">
        <v>12225.3</v>
      </c>
      <c r="F16" s="24">
        <v>3955.2</v>
      </c>
      <c r="G16" s="24">
        <v>13364.194</v>
      </c>
      <c r="H16" s="24">
        <v>11802.465330000001</v>
      </c>
      <c r="I16" s="24">
        <v>4181</v>
      </c>
      <c r="J16" s="24">
        <v>15170</v>
      </c>
      <c r="K16" s="24">
        <v>10076.534</v>
      </c>
      <c r="L16" s="24">
        <v>12276</v>
      </c>
      <c r="M16" s="24">
        <v>16828.17726</v>
      </c>
      <c r="N16" s="24"/>
      <c r="O16" s="24">
        <v>15292.56</v>
      </c>
      <c r="P16" s="44">
        <v>336523.25435</v>
      </c>
      <c r="Q16" s="32"/>
      <c r="R16" s="32"/>
      <c r="S16" s="32"/>
      <c r="T16" s="32"/>
    </row>
    <row r="17" spans="1:20" ht="90" x14ac:dyDescent="0.25">
      <c r="A17" s="21" t="s">
        <v>43</v>
      </c>
      <c r="B17" s="24">
        <v>7311.4084000000003</v>
      </c>
      <c r="C17" s="24">
        <v>5000</v>
      </c>
      <c r="D17" s="24">
        <v>1300</v>
      </c>
      <c r="E17" s="24">
        <v>1100</v>
      </c>
      <c r="F17" s="24">
        <v>160</v>
      </c>
      <c r="G17" s="24"/>
      <c r="H17" s="24">
        <v>799.99857999999995</v>
      </c>
      <c r="I17" s="24">
        <v>80</v>
      </c>
      <c r="J17" s="24">
        <v>2099.9919500000001</v>
      </c>
      <c r="K17" s="24">
        <v>1147</v>
      </c>
      <c r="L17" s="24"/>
      <c r="M17" s="24">
        <v>1000</v>
      </c>
      <c r="N17" s="24"/>
      <c r="O17" s="24">
        <v>740</v>
      </c>
      <c r="P17" s="44">
        <v>20738.398929999999</v>
      </c>
      <c r="Q17" s="32"/>
      <c r="R17" s="32"/>
      <c r="S17" s="32"/>
      <c r="T17" s="32"/>
    </row>
    <row r="18" spans="1:20" ht="114.75" customHeight="1" x14ac:dyDescent="0.25">
      <c r="A18" s="21" t="s">
        <v>44</v>
      </c>
      <c r="B18" s="24">
        <v>30</v>
      </c>
      <c r="C18" s="24">
        <v>3.7237200000000001</v>
      </c>
      <c r="D18" s="24"/>
      <c r="E18" s="24"/>
      <c r="F18" s="24"/>
      <c r="G18" s="24"/>
      <c r="H18" s="24">
        <v>3.7250000000000001</v>
      </c>
      <c r="I18" s="24"/>
      <c r="J18" s="24">
        <v>3.7250000000000001</v>
      </c>
      <c r="K18" s="24"/>
      <c r="L18" s="24"/>
      <c r="M18" s="24">
        <v>4.008</v>
      </c>
      <c r="N18" s="24"/>
      <c r="O18" s="24"/>
      <c r="P18" s="44">
        <v>45.181719999999999</v>
      </c>
      <c r="Q18" s="32"/>
      <c r="R18" s="32"/>
      <c r="S18" s="32"/>
      <c r="T18" s="32"/>
    </row>
    <row r="19" spans="1:20" ht="101.25" customHeight="1" x14ac:dyDescent="0.25">
      <c r="A19" s="21" t="s">
        <v>45</v>
      </c>
      <c r="B19" s="24">
        <v>180</v>
      </c>
      <c r="C19" s="24">
        <v>2900</v>
      </c>
      <c r="D19" s="24">
        <v>110</v>
      </c>
      <c r="E19" s="24">
        <v>275</v>
      </c>
      <c r="F19" s="24"/>
      <c r="G19" s="24"/>
      <c r="H19" s="24">
        <v>31.45</v>
      </c>
      <c r="I19" s="24">
        <v>45</v>
      </c>
      <c r="J19" s="24">
        <v>1201</v>
      </c>
      <c r="K19" s="24">
        <v>300</v>
      </c>
      <c r="L19" s="24"/>
      <c r="M19" s="24">
        <v>237.4</v>
      </c>
      <c r="N19" s="24"/>
      <c r="O19" s="24">
        <v>367.36799999999999</v>
      </c>
      <c r="P19" s="44">
        <v>5647.2179999999998</v>
      </c>
      <c r="Q19" s="32"/>
      <c r="R19" s="32"/>
      <c r="S19" s="32"/>
      <c r="T19" s="32"/>
    </row>
    <row r="20" spans="1:20" ht="115.5" x14ac:dyDescent="0.25">
      <c r="A20" s="21" t="s">
        <v>46</v>
      </c>
      <c r="B20" s="24">
        <v>93085.676949999994</v>
      </c>
      <c r="C20" s="24">
        <v>24000</v>
      </c>
      <c r="D20" s="24">
        <v>12409.561</v>
      </c>
      <c r="E20" s="24">
        <v>4700</v>
      </c>
      <c r="F20" s="24">
        <v>1093.8599999999999</v>
      </c>
      <c r="G20" s="24">
        <v>7120.41</v>
      </c>
      <c r="H20" s="24">
        <v>3685.75</v>
      </c>
      <c r="I20" s="24">
        <v>17</v>
      </c>
      <c r="J20" s="24">
        <v>15000</v>
      </c>
      <c r="K20" s="24">
        <v>4817.3999999999996</v>
      </c>
      <c r="L20" s="24">
        <v>2716</v>
      </c>
      <c r="M20" s="24">
        <v>4725.25</v>
      </c>
      <c r="N20" s="24"/>
      <c r="O20" s="24">
        <v>3700</v>
      </c>
      <c r="P20" s="44">
        <v>177070.90794999999</v>
      </c>
      <c r="Q20" s="32"/>
      <c r="R20" s="32"/>
      <c r="S20" s="32"/>
      <c r="T20" s="32"/>
    </row>
    <row r="21" spans="1:20" ht="64.5" x14ac:dyDescent="0.25">
      <c r="A21" s="21" t="s">
        <v>47</v>
      </c>
      <c r="B21" s="24">
        <v>13771.95708</v>
      </c>
      <c r="C21" s="24">
        <v>3666.5810000000001</v>
      </c>
      <c r="D21" s="24">
        <v>3634.25</v>
      </c>
      <c r="E21" s="24">
        <v>1891.5</v>
      </c>
      <c r="F21" s="24">
        <v>412</v>
      </c>
      <c r="G21" s="24">
        <v>1450</v>
      </c>
      <c r="H21" s="24">
        <v>83.731570000000005</v>
      </c>
      <c r="I21" s="24">
        <v>52</v>
      </c>
      <c r="J21" s="24"/>
      <c r="K21" s="24"/>
      <c r="L21" s="24">
        <v>400</v>
      </c>
      <c r="M21" s="24">
        <v>250</v>
      </c>
      <c r="N21" s="24">
        <v>1092.711</v>
      </c>
      <c r="O21" s="24"/>
      <c r="P21" s="44">
        <v>26704.730650000001</v>
      </c>
      <c r="Q21" s="32"/>
      <c r="R21" s="32"/>
      <c r="S21" s="32"/>
      <c r="T21" s="32"/>
    </row>
    <row r="22" spans="1:20" ht="90" x14ac:dyDescent="0.25">
      <c r="A22" s="21" t="s">
        <v>48</v>
      </c>
      <c r="B22" s="24">
        <v>2960.1545700000001</v>
      </c>
      <c r="C22" s="24"/>
      <c r="D22" s="24">
        <v>164</v>
      </c>
      <c r="E22" s="24">
        <v>204.55</v>
      </c>
      <c r="F22" s="24"/>
      <c r="G22" s="24">
        <v>28.42</v>
      </c>
      <c r="H22" s="24">
        <v>17</v>
      </c>
      <c r="I22" s="24">
        <v>26.2</v>
      </c>
      <c r="J22" s="24">
        <v>373.7</v>
      </c>
      <c r="K22" s="24">
        <v>65.165999999999997</v>
      </c>
      <c r="L22" s="24"/>
      <c r="M22" s="24">
        <v>236</v>
      </c>
      <c r="N22" s="24"/>
      <c r="O22" s="24">
        <v>109.1229</v>
      </c>
      <c r="P22" s="44">
        <v>4184.3134700000001</v>
      </c>
      <c r="Q22" s="32"/>
      <c r="R22" s="32"/>
      <c r="S22" s="32"/>
      <c r="T22" s="32"/>
    </row>
    <row r="23" spans="1:20" ht="77.25" x14ac:dyDescent="0.25">
      <c r="A23" s="21" t="s">
        <v>49</v>
      </c>
      <c r="B23" s="24">
        <v>724.5</v>
      </c>
      <c r="C23" s="24">
        <v>439.67088000000001</v>
      </c>
      <c r="D23" s="24">
        <v>400</v>
      </c>
      <c r="E23" s="24">
        <v>230</v>
      </c>
      <c r="F23" s="24">
        <v>75.8</v>
      </c>
      <c r="G23" s="24">
        <v>350</v>
      </c>
      <c r="H23" s="24">
        <v>76</v>
      </c>
      <c r="I23" s="24">
        <v>20</v>
      </c>
      <c r="J23" s="24">
        <v>422.25</v>
      </c>
      <c r="K23" s="24"/>
      <c r="L23" s="24">
        <v>60</v>
      </c>
      <c r="M23" s="24"/>
      <c r="N23" s="24">
        <v>85.227000000000004</v>
      </c>
      <c r="O23" s="24">
        <v>175.56108</v>
      </c>
      <c r="P23" s="44">
        <v>3059.0089600000001</v>
      </c>
      <c r="Q23" s="32"/>
      <c r="R23" s="32"/>
      <c r="S23" s="32"/>
      <c r="T23" s="32"/>
    </row>
    <row r="24" spans="1:20" ht="77.25" x14ac:dyDescent="0.25">
      <c r="A24" s="21" t="s">
        <v>50</v>
      </c>
      <c r="B24" s="24"/>
      <c r="C24" s="24">
        <v>200</v>
      </c>
      <c r="D24" s="24">
        <v>1450</v>
      </c>
      <c r="E24" s="24">
        <v>652.11099999999999</v>
      </c>
      <c r="F24" s="24">
        <v>240</v>
      </c>
      <c r="G24" s="24">
        <v>285.70832999999999</v>
      </c>
      <c r="H24" s="24">
        <v>135.809</v>
      </c>
      <c r="I24" s="24"/>
      <c r="J24" s="24"/>
      <c r="K24" s="24">
        <v>387.35399999999998</v>
      </c>
      <c r="L24" s="24"/>
      <c r="M24" s="24"/>
      <c r="N24" s="24"/>
      <c r="O24" s="24"/>
      <c r="P24" s="44">
        <v>3350.9823299999998</v>
      </c>
      <c r="Q24" s="32"/>
      <c r="R24" s="32"/>
      <c r="S24" s="32"/>
      <c r="T24" s="32"/>
    </row>
    <row r="25" spans="1:20" ht="166.5" x14ac:dyDescent="0.25">
      <c r="A25" s="21" t="s">
        <v>51</v>
      </c>
      <c r="B25" s="24">
        <v>357.89517999999998</v>
      </c>
      <c r="C25" s="24">
        <v>210</v>
      </c>
      <c r="D25" s="24">
        <v>70</v>
      </c>
      <c r="E25" s="24"/>
      <c r="F25" s="24"/>
      <c r="G25" s="24"/>
      <c r="H25" s="24"/>
      <c r="I25" s="24"/>
      <c r="J25" s="24">
        <v>68.83</v>
      </c>
      <c r="K25" s="24"/>
      <c r="L25" s="24"/>
      <c r="M25" s="24"/>
      <c r="N25" s="24"/>
      <c r="O25" s="24"/>
      <c r="P25" s="44">
        <v>706.72518000000002</v>
      </c>
      <c r="Q25" s="32"/>
      <c r="R25" s="32"/>
      <c r="S25" s="32"/>
      <c r="T25" s="32"/>
    </row>
    <row r="26" spans="1:20" ht="51.75" x14ac:dyDescent="0.25">
      <c r="A26" s="21" t="s">
        <v>52</v>
      </c>
      <c r="B26" s="24"/>
      <c r="C26" s="24"/>
      <c r="D26" s="24"/>
      <c r="E26" s="24"/>
      <c r="F26" s="24"/>
      <c r="G26" s="24"/>
      <c r="H26" s="24"/>
      <c r="I26" s="24"/>
      <c r="J26" s="24">
        <v>37209</v>
      </c>
      <c r="K26" s="24"/>
      <c r="L26" s="24"/>
      <c r="M26" s="24"/>
      <c r="N26" s="24"/>
      <c r="O26" s="24"/>
      <c r="P26" s="44">
        <v>37209</v>
      </c>
      <c r="Q26" s="32"/>
      <c r="R26" s="32"/>
      <c r="S26" s="32"/>
      <c r="T26" s="32"/>
    </row>
    <row r="27" spans="1:20" ht="64.5" x14ac:dyDescent="0.25">
      <c r="A27" s="21" t="s">
        <v>53</v>
      </c>
      <c r="B27" s="24"/>
      <c r="C27" s="24">
        <v>853.30571999999995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44">
        <v>853.30571999999995</v>
      </c>
      <c r="Q27" s="32"/>
      <c r="R27" s="32"/>
      <c r="S27" s="32"/>
      <c r="T27" s="32"/>
    </row>
    <row r="28" spans="1:20" ht="51.75" x14ac:dyDescent="0.25">
      <c r="A28" s="21" t="s">
        <v>54</v>
      </c>
      <c r="B28" s="24"/>
      <c r="C28" s="24">
        <v>4412.7272700000003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44">
        <v>4412.7272700000003</v>
      </c>
      <c r="Q28" s="32"/>
      <c r="R28" s="32"/>
      <c r="S28" s="32"/>
      <c r="T28" s="32"/>
    </row>
    <row r="29" spans="1:20" ht="64.5" x14ac:dyDescent="0.25">
      <c r="A29" s="21" t="s">
        <v>55</v>
      </c>
      <c r="B29" s="24">
        <v>12609.669690000001</v>
      </c>
      <c r="C29" s="24">
        <v>5728.174</v>
      </c>
      <c r="D29" s="24">
        <v>870</v>
      </c>
      <c r="E29" s="24">
        <v>1680</v>
      </c>
      <c r="F29" s="24"/>
      <c r="G29" s="24">
        <v>634.96</v>
      </c>
      <c r="H29" s="24">
        <v>484.48</v>
      </c>
      <c r="I29" s="24">
        <v>214.83</v>
      </c>
      <c r="J29" s="24">
        <v>1796</v>
      </c>
      <c r="K29" s="24">
        <v>406.22399999999999</v>
      </c>
      <c r="L29" s="24">
        <v>1236.2550000000001</v>
      </c>
      <c r="M29" s="24">
        <v>783.58</v>
      </c>
      <c r="N29" s="24">
        <v>930.93</v>
      </c>
      <c r="O29" s="24">
        <v>880.13199999999995</v>
      </c>
      <c r="P29" s="44">
        <v>28255.234690000001</v>
      </c>
      <c r="Q29" s="32"/>
      <c r="R29" s="32"/>
      <c r="S29" s="32"/>
      <c r="T29" s="32"/>
    </row>
    <row r="30" spans="1:20" ht="39" x14ac:dyDescent="0.25">
      <c r="A30" s="21" t="s">
        <v>56</v>
      </c>
      <c r="B30" s="24"/>
      <c r="C30" s="24"/>
      <c r="D30" s="24">
        <v>177.36668</v>
      </c>
      <c r="E30" s="24">
        <v>86.35</v>
      </c>
      <c r="F30" s="24">
        <v>34.833329999999997</v>
      </c>
      <c r="G30" s="24">
        <v>172.33332999999999</v>
      </c>
      <c r="H30" s="24">
        <v>75.433329999999998</v>
      </c>
      <c r="I30" s="24">
        <v>6.2833300000000003</v>
      </c>
      <c r="J30" s="24">
        <v>299.78332999999998</v>
      </c>
      <c r="K30" s="24">
        <v>45.716679999999997</v>
      </c>
      <c r="L30" s="24">
        <v>81.583330000000004</v>
      </c>
      <c r="M30" s="24">
        <v>107.23333</v>
      </c>
      <c r="N30" s="24">
        <v>72.416679999999999</v>
      </c>
      <c r="O30" s="24">
        <v>30.83333</v>
      </c>
      <c r="P30" s="44">
        <v>1190.16668</v>
      </c>
      <c r="Q30" s="32"/>
      <c r="R30" s="32"/>
      <c r="S30" s="32"/>
      <c r="T30" s="32"/>
    </row>
    <row r="31" spans="1:20" ht="64.5" x14ac:dyDescent="0.25">
      <c r="A31" s="21" t="s">
        <v>57</v>
      </c>
      <c r="B31" s="24">
        <v>9691.9089999999997</v>
      </c>
      <c r="C31" s="24">
        <v>5250</v>
      </c>
      <c r="D31" s="24">
        <v>300</v>
      </c>
      <c r="E31" s="24">
        <v>1040</v>
      </c>
      <c r="F31" s="24"/>
      <c r="G31" s="24">
        <v>73.599999999999994</v>
      </c>
      <c r="H31" s="24">
        <v>254.71583000000001</v>
      </c>
      <c r="I31" s="24">
        <v>50</v>
      </c>
      <c r="J31" s="24">
        <v>2000</v>
      </c>
      <c r="K31" s="24">
        <v>500.00008000000003</v>
      </c>
      <c r="L31" s="24">
        <v>400</v>
      </c>
      <c r="M31" s="24">
        <v>1172.2107100000001</v>
      </c>
      <c r="N31" s="24"/>
      <c r="O31" s="24">
        <v>564.10446999999999</v>
      </c>
      <c r="P31" s="44">
        <v>21296.540089999999</v>
      </c>
      <c r="Q31" s="32"/>
      <c r="R31" s="32"/>
      <c r="S31" s="32"/>
      <c r="T31" s="32"/>
    </row>
    <row r="32" spans="1:20" ht="39" x14ac:dyDescent="0.25">
      <c r="A32" s="21" t="s">
        <v>58</v>
      </c>
      <c r="B32" s="24">
        <v>3000</v>
      </c>
      <c r="C32" s="24"/>
      <c r="D32" s="24">
        <v>365.35712999999998</v>
      </c>
      <c r="E32" s="24">
        <v>224.946</v>
      </c>
      <c r="F32" s="24">
        <v>243.32954000000001</v>
      </c>
      <c r="G32" s="24"/>
      <c r="H32" s="24">
        <v>99.975999999999999</v>
      </c>
      <c r="I32" s="24">
        <v>52.131</v>
      </c>
      <c r="J32" s="24"/>
      <c r="K32" s="24"/>
      <c r="L32" s="24"/>
      <c r="M32" s="24"/>
      <c r="N32" s="24"/>
      <c r="O32" s="24"/>
      <c r="P32" s="44">
        <v>3985.7396699999999</v>
      </c>
      <c r="Q32" s="32"/>
      <c r="R32" s="32"/>
      <c r="S32" s="32"/>
      <c r="T32" s="32"/>
    </row>
    <row r="33" spans="1:20" x14ac:dyDescent="0.25">
      <c r="A33" s="22" t="s">
        <v>59</v>
      </c>
      <c r="B33" s="25">
        <v>377626.94678</v>
      </c>
      <c r="C33" s="25">
        <v>182020.61895999999</v>
      </c>
      <c r="D33" s="25">
        <v>85921.055559999993</v>
      </c>
      <c r="E33" s="25">
        <v>39345.76197</v>
      </c>
      <c r="F33" s="25">
        <v>7265.18887</v>
      </c>
      <c r="G33" s="25">
        <v>84283.688580000002</v>
      </c>
      <c r="H33" s="25">
        <v>63123.844640000003</v>
      </c>
      <c r="I33" s="25">
        <v>14769.66733</v>
      </c>
      <c r="J33" s="25">
        <v>114216.05693999999</v>
      </c>
      <c r="K33" s="25">
        <v>18985.75676</v>
      </c>
      <c r="L33" s="25">
        <v>81558.337979999997</v>
      </c>
      <c r="M33" s="25">
        <v>34769.882619999997</v>
      </c>
      <c r="N33" s="25">
        <v>3998.3175799999999</v>
      </c>
      <c r="O33" s="25">
        <v>72477.076820000002</v>
      </c>
      <c r="P33" s="44">
        <v>1180362.2013900001</v>
      </c>
      <c r="Q33" s="40"/>
      <c r="R33" s="40"/>
      <c r="S33" s="40"/>
      <c r="T33" s="40"/>
    </row>
    <row r="34" spans="1:20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20" x14ac:dyDescent="0.25">
      <c r="A35" s="36" t="s">
        <v>29</v>
      </c>
      <c r="B35" s="45">
        <f>P33+Учреждения!B75</f>
        <v>3287952.6625600001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20" ht="32.25" customHeight="1" x14ac:dyDescent="0.25">
      <c r="A36" s="36" t="str">
        <f>CONCATENATE("Остатки бюджетных средств на ",C2,"г.")</f>
        <v>Остатки бюджетных средств на 09.04.2022г.</v>
      </c>
      <c r="B36" s="45">
        <v>6681778.4000000004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</sheetData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&amp;C&amp;P</oddFooter>
  </headerFooter>
  <rowBreaks count="4" manualBreakCount="4">
    <brk id="12" max="15" man="1"/>
    <brk id="16" max="15" man="1"/>
    <brk id="22" max="15" man="1"/>
    <brk id="3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2022-04-11T01:46:51Z</dcterms:modified>
</cp:coreProperties>
</file>