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Учреждения!$44:$45</definedName>
    <definedName name="_xlnm.Print_Area" localSheetId="1">'Муниципальные районы'!$A$1:$P$23</definedName>
    <definedName name="_xlnm.Print_Area" localSheetId="0">Учреждения!$A$1:$E$75</definedName>
  </definedNames>
  <calcPr calcId="162913"/>
</workbook>
</file>

<file path=xl/calcChain.xml><?xml version="1.0" encoding="utf-8"?>
<calcChain xmlns="http://schemas.openxmlformats.org/spreadsheetml/2006/main">
  <c r="B21" i="2" l="1"/>
  <c r="E40" i="1" s="1"/>
  <c r="E8" i="1" l="1"/>
  <c r="E7" i="1" s="1"/>
  <c r="A2" i="2" l="1"/>
  <c r="B2" i="2" s="1"/>
  <c r="C2" i="2" s="1"/>
  <c r="H1" i="1" l="1"/>
  <c r="H2" i="1"/>
  <c r="G1" i="1"/>
  <c r="G2" i="1"/>
  <c r="A2" i="1" l="1"/>
</calcChain>
</file>

<file path=xl/sharedStrings.xml><?xml version="1.0" encoding="utf-8"?>
<sst xmlns="http://schemas.openxmlformats.org/spreadsheetml/2006/main" count="113" uniqueCount="112">
  <si>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</si>
  <si>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</si>
  <si>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</si>
  <si>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</si>
  <si>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</si>
  <si>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</si>
  <si>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</si>
  <si>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</si>
  <si>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</si>
  <si>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</si>
  <si>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</si>
  <si>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</si>
  <si>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</si>
  <si>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</si>
  <si>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</si>
  <si>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</si>
  <si>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</si>
  <si>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</si>
  <si>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</si>
  <si>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</si>
  <si>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</si>
  <si>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</si>
  <si>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</si>
  <si>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</si>
  <si>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</si>
  <si>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</si>
  <si>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</si>
  <si>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</si>
  <si>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</si>
  <si>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</si>
  <si>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</si>
  <si>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</si>
  <si>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</si>
  <si>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</si>
  <si>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</si>
  <si>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</si>
  <si>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</si>
  <si>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</si>
  <si>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</si>
  <si>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</si>
  <si>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Осуществление первичного воинского учета органами местного самоуправления поселений, муниципальных и городских округов</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</si>
  <si>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</si>
  <si>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</si>
  <si>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</si>
  <si>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</si>
  <si>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Всего:</t>
  </si>
  <si>
    <t>22.04.2022</t>
  </si>
  <si>
    <t>Законодательное Собрание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</si>
  <si>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</si>
  <si>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</si>
  <si>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</si>
  <si>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</si>
  <si>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</si>
  <si>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</si>
  <si>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</si>
  <si>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</si>
  <si>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</si>
  <si>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</si>
  <si>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</si>
  <si>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</si>
  <si>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</si>
  <si>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</si>
  <si>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</si>
  <si>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</si>
  <si>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</si>
  <si>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</si>
  <si>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</si>
  <si>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</si>
  <si>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</si>
  <si>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</si>
  <si>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</si>
  <si>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</si>
  <si>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</si>
  <si>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развития гражданского общества и молодежи Камчатского края</t>
  </si>
  <si>
    <t>ИТОГО</t>
  </si>
  <si>
    <t>18.04.2022</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</si>
  <si>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</si>
  <si>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</si>
  <si>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</si>
  <si>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</si>
  <si>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</si>
  <si>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</si>
  <si>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</si>
  <si>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</si>
  <si>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</si>
  <si>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</si>
  <si>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</si>
  <si>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</si>
  <si>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</si>
  <si>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</si>
  <si>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реализацию мероприятий по модернизации школьных систем образования</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</si>
  <si>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</si>
  <si>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</si>
  <si>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</si>
  <si>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</si>
  <si>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</si>
  <si>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</si>
  <si>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</si>
  <si>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</si>
  <si>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</si>
  <si>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</si>
  <si>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</si>
  <si>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развитие инфраструктуры дорожного хозяйства</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</si>
  <si>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</si>
  <si>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</si>
  <si>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</si>
  <si>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Прочие безвозмездные поступления от государственных (муниципальных) организаций в бюджеты субъектов Российской Федерации</t>
  </si>
  <si>
    <t>Справочно:</t>
  </si>
  <si>
    <t>Остатки средств на 18.04.2022 г. с учетом привлеченных средств</t>
  </si>
  <si>
    <t>Всего доходов</t>
  </si>
  <si>
    <t>Остатки бюджетных средств на 25.04.2022 г. с учетом привлеченных средств</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</si>
  <si>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(за период с 01.01.2022 по 22.04.2022)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</si>
</sst>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
      <sz val="11"/>
      <color rgb="FF000000"/>
      <name val="Times New Roman"/>
      <family val="2"/>
    </font>
    <font>
      <i/>
      <sz val="11"/>
      <name val="Times New Roman"/>
      <family val="1"/>
      <charset val="204"/>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hair">
        <color rgb="FF000000"/>
      </top>
      <bottom/>
      <diagonal/>
    </border>
    <border>
      <left style="thin">
        <color indexed="64"/>
      </left>
      <right style="thin">
        <color indexed="64"/>
      </right>
      <top/>
      <bottom style="hair">
        <color rgb="FF000000"/>
      </bottom>
      <diagonal/>
    </border>
    <border>
      <left style="thin">
        <color indexed="64"/>
      </left>
      <right style="thin">
        <color rgb="FF000000"/>
      </right>
      <top/>
      <bottom style="hair">
        <color rgb="FF000000"/>
      </bottom>
      <diagonal/>
    </border>
    <border>
      <left style="thin">
        <color rgb="FF000000"/>
      </left>
      <right style="thin">
        <color rgb="FF000000"/>
      </right>
      <top/>
      <bottom style="hair">
        <color rgb="FF000000"/>
      </bottom>
      <diagonal/>
    </border>
  </borders>
  <cellStyleXfs count="3">
    <xf numFmtId="0" fontId="0" fillId="0" borderId="0"/>
    <xf numFmtId="0" fontId="16" fillId="0" borderId="0"/>
    <xf numFmtId="0" fontId="16" fillId="0" borderId="0" applyNumberFormat="0" applyBorder="0" applyAlignment="0"/>
  </cellStyleXfs>
  <cellXfs count="72">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164" fontId="3" fillId="0" borderId="5" xfId="0" applyNumberFormat="1" applyFont="1" applyFill="1" applyBorder="1" applyAlignment="1">
      <alignment horizontal="right" vertical="center" wrapText="1"/>
    </xf>
    <xf numFmtId="164" fontId="17" fillId="0" borderId="7" xfId="1" applyNumberFormat="1" applyFont="1" applyFill="1" applyBorder="1" applyAlignment="1" applyProtection="1">
      <alignment horizontal="right" vertical="center"/>
    </xf>
    <xf numFmtId="164" fontId="17" fillId="0" borderId="8" xfId="1" applyNumberFormat="1" applyFont="1" applyFill="1" applyBorder="1" applyAlignment="1" applyProtection="1">
      <alignment horizontal="right" vertical="center"/>
    </xf>
    <xf numFmtId="164" fontId="17" fillId="0" borderId="12" xfId="1" applyNumberFormat="1" applyFont="1" applyFill="1" applyBorder="1" applyAlignment="1" applyProtection="1">
      <alignment horizontal="right" vertical="center"/>
    </xf>
    <xf numFmtId="164" fontId="2" fillId="0" borderId="15" xfId="0" applyNumberFormat="1" applyFont="1" applyFill="1" applyBorder="1" applyAlignment="1">
      <alignment horizontal="right" wrapText="1"/>
    </xf>
    <xf numFmtId="4" fontId="12" fillId="0" borderId="0" xfId="0" applyNumberFormat="1" applyFont="1"/>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164" fontId="12" fillId="0" borderId="0" xfId="0" applyNumberFormat="1" applyFont="1"/>
    <xf numFmtId="164" fontId="2" fillId="0" borderId="9" xfId="0" applyNumberFormat="1" applyFont="1" applyFill="1" applyBorder="1" applyAlignment="1">
      <alignment horizontal="right" vertical="center" wrapText="1"/>
    </xf>
    <xf numFmtId="164" fontId="2" fillId="0" borderId="0" xfId="0" applyNumberFormat="1" applyFont="1" applyFill="1" applyBorder="1" applyAlignment="1">
      <alignment horizontal="right" vertical="center"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49" fontId="17" fillId="0" borderId="8" xfId="1" applyNumberFormat="1" applyFont="1" applyFill="1" applyBorder="1" applyAlignment="1" applyProtection="1">
      <alignment horizontal="left" vertical="center" wrapText="1"/>
    </xf>
    <xf numFmtId="164" fontId="18" fillId="0" borderId="13" xfId="0" applyNumberFormat="1" applyFont="1" applyFill="1" applyBorder="1" applyAlignment="1">
      <alignment horizontal="left" wrapText="1"/>
    </xf>
    <xf numFmtId="0" fontId="18" fillId="0" borderId="13" xfId="0" applyFont="1" applyFill="1" applyBorder="1" applyAlignment="1">
      <alignment horizontal="left" wrapText="1"/>
    </xf>
    <xf numFmtId="0" fontId="18" fillId="0" borderId="14" xfId="0" applyFont="1" applyFill="1" applyBorder="1" applyAlignment="1">
      <alignment horizontal="left" wrapText="1"/>
    </xf>
    <xf numFmtId="49" fontId="17" fillId="0" borderId="12" xfId="1" applyNumberFormat="1" applyFont="1" applyFill="1" applyBorder="1" applyAlignment="1" applyProtection="1">
      <alignment horizontal="left" vertical="center"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wrapText="1"/>
    </xf>
    <xf numFmtId="0" fontId="3" fillId="0" borderId="5" xfId="0" applyFont="1" applyBorder="1" applyAlignment="1">
      <alignment horizontal="left"/>
    </xf>
    <xf numFmtId="49" fontId="17" fillId="0" borderId="7" xfId="1" applyNumberFormat="1" applyFont="1" applyFill="1" applyBorder="1" applyAlignment="1" applyProtection="1">
      <alignment horizontal="left" vertical="center"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view="pageBreakPreview" zoomScaleNormal="100" zoomScaleSheetLayoutView="100" workbookViewId="0">
      <selection activeCell="E42" sqref="E42"/>
    </sheetView>
  </sheetViews>
  <sheetFormatPr defaultColWidth="8.7109375" defaultRowHeight="15" x14ac:dyDescent="0.25"/>
  <cols>
    <col min="1" max="1" width="69.28515625" style="24" customWidth="1"/>
    <col min="2" max="2" width="13.85546875" style="24" customWidth="1"/>
    <col min="3" max="4" width="14.42578125" style="24" customWidth="1"/>
    <col min="5" max="5" width="12.42578125" style="24" customWidth="1"/>
    <col min="6" max="6" width="12.5703125" style="24" customWidth="1"/>
    <col min="7" max="7" width="16" style="24" bestFit="1" customWidth="1"/>
    <col min="8" max="8" width="8.7109375" style="24"/>
    <col min="9" max="9" width="10.140625" style="24" bestFit="1" customWidth="1"/>
    <col min="10" max="16384" width="8.7109375" style="24"/>
  </cols>
  <sheetData>
    <row r="1" spans="1:9" ht="15.75" x14ac:dyDescent="0.25">
      <c r="A1" s="57" t="s">
        <v>0</v>
      </c>
      <c r="B1" s="57"/>
      <c r="C1" s="57"/>
      <c r="D1" s="57"/>
      <c r="E1" s="57"/>
      <c r="F1" s="30" t="s">
        <v>75</v>
      </c>
      <c r="G1" s="31" t="str">
        <f>TEXT(F1,"[$-FC19]ДД ММММ")</f>
        <v>18 апреля</v>
      </c>
      <c r="H1" s="31" t="str">
        <f>TEXT(F1,"[$-FC19]ДД.ММ.ГГГ \г")</f>
        <v>18.04.2022 г</v>
      </c>
    </row>
    <row r="2" spans="1:9" ht="15.75" x14ac:dyDescent="0.25">
      <c r="A2" s="57" t="str">
        <f>CONCATENATE("с ",G1," по ",G2,"ода")</f>
        <v>с 18 апреля по 22 апреля 2022 года</v>
      </c>
      <c r="B2" s="57"/>
      <c r="C2" s="57"/>
      <c r="D2" s="57"/>
      <c r="E2" s="57"/>
      <c r="F2" s="30" t="s">
        <v>46</v>
      </c>
      <c r="G2" s="31" t="str">
        <f>TEXT(F2,"[$-FC19]ДД ММММ ГГГ \г")</f>
        <v>22 апреля 2022 г</v>
      </c>
      <c r="H2" s="31" t="str">
        <f>TEXT(F2,"[$-FC19]ДД.ММ.ГГГ \г")</f>
        <v>22.04.2022 г</v>
      </c>
      <c r="I2" s="32"/>
    </row>
    <row r="3" spans="1:9" x14ac:dyDescent="0.25">
      <c r="A3" s="1"/>
      <c r="B3" s="2"/>
      <c r="C3" s="2"/>
      <c r="D3" s="2"/>
      <c r="E3" s="3"/>
    </row>
    <row r="4" spans="1:9" x14ac:dyDescent="0.25">
      <c r="A4" s="4"/>
      <c r="B4" s="5"/>
      <c r="C4" s="5"/>
      <c r="D4" s="6"/>
      <c r="E4" s="7" t="s">
        <v>1</v>
      </c>
    </row>
    <row r="5" spans="1:9" x14ac:dyDescent="0.25">
      <c r="A5" s="58" t="s">
        <v>108</v>
      </c>
      <c r="B5" s="59"/>
      <c r="C5" s="59"/>
      <c r="D5" s="60"/>
      <c r="E5" s="8">
        <v>5267339.0999999996</v>
      </c>
      <c r="F5" s="32"/>
    </row>
    <row r="6" spans="1:9" x14ac:dyDescent="0.25">
      <c r="A6" s="67" t="s">
        <v>2</v>
      </c>
      <c r="B6" s="68"/>
      <c r="C6" s="68"/>
      <c r="D6" s="68"/>
      <c r="E6" s="10"/>
    </row>
    <row r="7" spans="1:9" x14ac:dyDescent="0.25">
      <c r="A7" s="62" t="s">
        <v>3</v>
      </c>
      <c r="B7" s="68"/>
      <c r="C7" s="68"/>
      <c r="D7" s="68"/>
      <c r="E7" s="9">
        <f>E40-E8</f>
        <v>675868.05591000023</v>
      </c>
    </row>
    <row r="8" spans="1:9" x14ac:dyDescent="0.25">
      <c r="A8" s="69" t="s">
        <v>4</v>
      </c>
      <c r="B8" s="70"/>
      <c r="C8" s="70"/>
      <c r="D8" s="70"/>
      <c r="E8" s="39">
        <f>SUM(E9:E39)</f>
        <v>455112.21753999998</v>
      </c>
    </row>
    <row r="9" spans="1:9" ht="30" customHeight="1" x14ac:dyDescent="0.25">
      <c r="A9" s="71" t="s">
        <v>76</v>
      </c>
      <c r="B9" s="71"/>
      <c r="C9" s="71"/>
      <c r="D9" s="71"/>
      <c r="E9" s="40">
        <v>52532</v>
      </c>
    </row>
    <row r="10" spans="1:9" x14ac:dyDescent="0.25">
      <c r="A10" s="52" t="s">
        <v>77</v>
      </c>
      <c r="B10" s="52"/>
      <c r="C10" s="52"/>
      <c r="D10" s="52"/>
      <c r="E10" s="41">
        <v>289.09415000000001</v>
      </c>
    </row>
    <row r="11" spans="1:9" ht="48" customHeight="1" x14ac:dyDescent="0.25">
      <c r="A11" s="52" t="s">
        <v>78</v>
      </c>
      <c r="B11" s="52"/>
      <c r="C11" s="52"/>
      <c r="D11" s="52"/>
      <c r="E11" s="41">
        <v>3176.8903700000001</v>
      </c>
    </row>
    <row r="12" spans="1:9" ht="38.25" customHeight="1" x14ac:dyDescent="0.25">
      <c r="A12" s="52" t="s">
        <v>79</v>
      </c>
      <c r="B12" s="52"/>
      <c r="C12" s="52"/>
      <c r="D12" s="52"/>
      <c r="E12" s="41">
        <v>2263.8959100000002</v>
      </c>
    </row>
    <row r="13" spans="1:9" ht="46.5" customHeight="1" x14ac:dyDescent="0.25">
      <c r="A13" s="52" t="s">
        <v>80</v>
      </c>
      <c r="B13" s="52"/>
      <c r="C13" s="52"/>
      <c r="D13" s="52"/>
      <c r="E13" s="41">
        <v>28.6615</v>
      </c>
    </row>
    <row r="14" spans="1:9" ht="31.5" customHeight="1" x14ac:dyDescent="0.25">
      <c r="A14" s="52" t="s">
        <v>81</v>
      </c>
      <c r="B14" s="52"/>
      <c r="C14" s="52"/>
      <c r="D14" s="52"/>
      <c r="E14" s="41">
        <v>40.07403</v>
      </c>
    </row>
    <row r="15" spans="1:9" x14ac:dyDescent="0.25">
      <c r="A15" s="52" t="s">
        <v>82</v>
      </c>
      <c r="B15" s="52"/>
      <c r="C15" s="52"/>
      <c r="D15" s="52"/>
      <c r="E15" s="41">
        <v>150.64170999999999</v>
      </c>
    </row>
    <row r="16" spans="1:9" ht="32.25" customHeight="1" x14ac:dyDescent="0.25">
      <c r="A16" s="52" t="s">
        <v>83</v>
      </c>
      <c r="B16" s="52"/>
      <c r="C16" s="52"/>
      <c r="D16" s="52"/>
      <c r="E16" s="41">
        <v>20.5</v>
      </c>
    </row>
    <row r="17" spans="1:5" ht="30" customHeight="1" x14ac:dyDescent="0.25">
      <c r="A17" s="52" t="s">
        <v>84</v>
      </c>
      <c r="B17" s="52"/>
      <c r="C17" s="52"/>
      <c r="D17" s="52"/>
      <c r="E17" s="41">
        <v>3045.2520199999999</v>
      </c>
    </row>
    <row r="18" spans="1:5" ht="33.75" customHeight="1" x14ac:dyDescent="0.25">
      <c r="A18" s="52" t="s">
        <v>85</v>
      </c>
      <c r="B18" s="52"/>
      <c r="C18" s="52"/>
      <c r="D18" s="52"/>
      <c r="E18" s="41">
        <v>2597.5428700000002</v>
      </c>
    </row>
    <row r="19" spans="1:5" ht="45" customHeight="1" x14ac:dyDescent="0.25">
      <c r="A19" s="52" t="s">
        <v>86</v>
      </c>
      <c r="B19" s="52"/>
      <c r="C19" s="52"/>
      <c r="D19" s="52"/>
      <c r="E19" s="41">
        <v>46.950360000000003</v>
      </c>
    </row>
    <row r="20" spans="1:5" ht="33.75" customHeight="1" x14ac:dyDescent="0.25">
      <c r="A20" s="52" t="s">
        <v>87</v>
      </c>
      <c r="B20" s="52"/>
      <c r="C20" s="52"/>
      <c r="D20" s="52"/>
      <c r="E20" s="41">
        <v>1056.6213499999999</v>
      </c>
    </row>
    <row r="21" spans="1:5" x14ac:dyDescent="0.25">
      <c r="A21" s="52" t="s">
        <v>88</v>
      </c>
      <c r="B21" s="52"/>
      <c r="C21" s="52"/>
      <c r="D21" s="52"/>
      <c r="E21" s="41">
        <v>6563.8799900000004</v>
      </c>
    </row>
    <row r="22" spans="1:5" ht="34.5" customHeight="1" x14ac:dyDescent="0.25">
      <c r="A22" s="52" t="s">
        <v>89</v>
      </c>
      <c r="B22" s="52"/>
      <c r="C22" s="52"/>
      <c r="D22" s="52"/>
      <c r="E22" s="41">
        <v>34825.307910000003</v>
      </c>
    </row>
    <row r="23" spans="1:5" ht="33" customHeight="1" x14ac:dyDescent="0.25">
      <c r="A23" s="52" t="s">
        <v>90</v>
      </c>
      <c r="B23" s="52"/>
      <c r="C23" s="52"/>
      <c r="D23" s="52"/>
      <c r="E23" s="41">
        <v>29774.702399999998</v>
      </c>
    </row>
    <row r="24" spans="1:5" ht="31.5" customHeight="1" x14ac:dyDescent="0.25">
      <c r="A24" s="52" t="s">
        <v>91</v>
      </c>
      <c r="B24" s="52"/>
      <c r="C24" s="52"/>
      <c r="D24" s="52"/>
      <c r="E24" s="41">
        <v>1317.075</v>
      </c>
    </row>
    <row r="25" spans="1:5" ht="32.25" customHeight="1" x14ac:dyDescent="0.25">
      <c r="A25" s="52" t="s">
        <v>92</v>
      </c>
      <c r="B25" s="52"/>
      <c r="C25" s="52"/>
      <c r="D25" s="52"/>
      <c r="E25" s="41">
        <v>52.155000000000001</v>
      </c>
    </row>
    <row r="26" spans="1:5" ht="32.25" customHeight="1" x14ac:dyDescent="0.25">
      <c r="A26" s="52" t="s">
        <v>93</v>
      </c>
      <c r="B26" s="52"/>
      <c r="C26" s="52"/>
      <c r="D26" s="52"/>
      <c r="E26" s="41">
        <v>2565.0699</v>
      </c>
    </row>
    <row r="27" spans="1:5" ht="31.5" customHeight="1" x14ac:dyDescent="0.25">
      <c r="A27" s="52" t="s">
        <v>94</v>
      </c>
      <c r="B27" s="52"/>
      <c r="C27" s="52"/>
      <c r="D27" s="52"/>
      <c r="E27" s="41">
        <v>2097.5404699999999</v>
      </c>
    </row>
    <row r="28" spans="1:5" ht="48" customHeight="1" x14ac:dyDescent="0.25">
      <c r="A28" s="52" t="s">
        <v>95</v>
      </c>
      <c r="B28" s="52"/>
      <c r="C28" s="52"/>
      <c r="D28" s="52"/>
      <c r="E28" s="41">
        <v>3591.6380600000002</v>
      </c>
    </row>
    <row r="29" spans="1:5" ht="62.25" customHeight="1" x14ac:dyDescent="0.25">
      <c r="A29" s="52" t="s">
        <v>96</v>
      </c>
      <c r="B29" s="52"/>
      <c r="C29" s="52"/>
      <c r="D29" s="52"/>
      <c r="E29" s="41">
        <v>1185.5844</v>
      </c>
    </row>
    <row r="30" spans="1:5" ht="36" customHeight="1" x14ac:dyDescent="0.25">
      <c r="A30" s="52" t="s">
        <v>97</v>
      </c>
      <c r="B30" s="52"/>
      <c r="C30" s="52"/>
      <c r="D30" s="52"/>
      <c r="E30" s="41">
        <v>2188.1099199999999</v>
      </c>
    </row>
    <row r="31" spans="1:5" x14ac:dyDescent="0.25">
      <c r="A31" s="52" t="s">
        <v>98</v>
      </c>
      <c r="B31" s="52"/>
      <c r="C31" s="52"/>
      <c r="D31" s="52"/>
      <c r="E31" s="41">
        <v>339.93223999999998</v>
      </c>
    </row>
    <row r="32" spans="1:5" ht="35.25" customHeight="1" x14ac:dyDescent="0.25">
      <c r="A32" s="52" t="s">
        <v>99</v>
      </c>
      <c r="B32" s="52"/>
      <c r="C32" s="52"/>
      <c r="D32" s="52"/>
      <c r="E32" s="41">
        <v>477.834</v>
      </c>
    </row>
    <row r="33" spans="1:6" ht="31.5" customHeight="1" x14ac:dyDescent="0.25">
      <c r="A33" s="52" t="s">
        <v>100</v>
      </c>
      <c r="B33" s="52"/>
      <c r="C33" s="52"/>
      <c r="D33" s="52"/>
      <c r="E33" s="41">
        <v>444.10829999999999</v>
      </c>
    </row>
    <row r="34" spans="1:6" ht="48.75" customHeight="1" x14ac:dyDescent="0.25">
      <c r="A34" s="52" t="s">
        <v>101</v>
      </c>
      <c r="B34" s="52"/>
      <c r="C34" s="52"/>
      <c r="D34" s="52"/>
      <c r="E34" s="41">
        <v>7374.1516700000002</v>
      </c>
    </row>
    <row r="35" spans="1:6" ht="30" customHeight="1" x14ac:dyDescent="0.25">
      <c r="A35" s="52" t="s">
        <v>102</v>
      </c>
      <c r="B35" s="52"/>
      <c r="C35" s="52"/>
      <c r="D35" s="52"/>
      <c r="E35" s="41">
        <v>50000</v>
      </c>
    </row>
    <row r="36" spans="1:6" ht="33" customHeight="1" x14ac:dyDescent="0.25">
      <c r="A36" s="52" t="s">
        <v>103</v>
      </c>
      <c r="B36" s="52"/>
      <c r="C36" s="52"/>
      <c r="D36" s="52"/>
      <c r="E36" s="41">
        <v>5370.4690000000001</v>
      </c>
    </row>
    <row r="37" spans="1:6" ht="31.5" customHeight="1" x14ac:dyDescent="0.25">
      <c r="A37" s="52" t="s">
        <v>104</v>
      </c>
      <c r="B37" s="52"/>
      <c r="C37" s="52"/>
      <c r="D37" s="52"/>
      <c r="E37" s="41">
        <v>79.844200000000001</v>
      </c>
    </row>
    <row r="38" spans="1:6" ht="63" customHeight="1" x14ac:dyDescent="0.25">
      <c r="A38" s="52" t="s">
        <v>105</v>
      </c>
      <c r="B38" s="52"/>
      <c r="C38" s="52"/>
      <c r="D38" s="52"/>
      <c r="E38" s="41">
        <v>240466.69081</v>
      </c>
    </row>
    <row r="39" spans="1:6" ht="32.25" customHeight="1" x14ac:dyDescent="0.25">
      <c r="A39" s="56" t="s">
        <v>106</v>
      </c>
      <c r="B39" s="56"/>
      <c r="C39" s="56"/>
      <c r="D39" s="56"/>
      <c r="E39" s="42">
        <v>1150</v>
      </c>
    </row>
    <row r="40" spans="1:6" x14ac:dyDescent="0.25">
      <c r="A40" s="61" t="s">
        <v>109</v>
      </c>
      <c r="B40" s="62"/>
      <c r="C40" s="62"/>
      <c r="D40" s="62"/>
      <c r="E40" s="10">
        <f>'Муниципальные районы'!B22-Учреждения!E5+'Муниципальные районы'!B21</f>
        <v>1130980.2734500002</v>
      </c>
    </row>
    <row r="41" spans="1:6" x14ac:dyDescent="0.25">
      <c r="A41" s="53" t="s">
        <v>107</v>
      </c>
      <c r="B41" s="54"/>
      <c r="C41" s="54"/>
      <c r="D41" s="55"/>
      <c r="E41" s="43"/>
    </row>
    <row r="42" spans="1:6" ht="83.25" customHeight="1" x14ac:dyDescent="0.25">
      <c r="A42" s="50" t="s">
        <v>111</v>
      </c>
      <c r="B42" s="51"/>
      <c r="C42" s="51"/>
      <c r="D42" s="51"/>
      <c r="E42" s="48">
        <v>4477850.3</v>
      </c>
      <c r="F42" s="47"/>
    </row>
    <row r="43" spans="1:6" ht="18.75" customHeight="1" x14ac:dyDescent="0.25">
      <c r="A43" s="45"/>
      <c r="B43" s="46"/>
      <c r="C43" s="46"/>
      <c r="D43" s="46"/>
      <c r="E43" s="49"/>
      <c r="F43" s="47"/>
    </row>
    <row r="44" spans="1:6" x14ac:dyDescent="0.25">
      <c r="A44" s="63" t="s">
        <v>13</v>
      </c>
      <c r="B44" s="65" t="s">
        <v>5</v>
      </c>
      <c r="C44" s="66" t="s">
        <v>6</v>
      </c>
      <c r="D44" s="66"/>
      <c r="E44" s="66"/>
    </row>
    <row r="45" spans="1:6" ht="90" x14ac:dyDescent="0.25">
      <c r="A45" s="64"/>
      <c r="B45" s="65"/>
      <c r="C45" s="11" t="s">
        <v>7</v>
      </c>
      <c r="D45" s="11" t="s">
        <v>8</v>
      </c>
      <c r="E45" s="11" t="s">
        <v>9</v>
      </c>
    </row>
    <row r="46" spans="1:6" x14ac:dyDescent="0.25">
      <c r="A46" s="12" t="s">
        <v>47</v>
      </c>
      <c r="B46" s="35">
        <v>661.04489999999998</v>
      </c>
      <c r="C46" s="35"/>
      <c r="D46" s="35"/>
      <c r="E46" s="35">
        <v>32.549999999999997</v>
      </c>
      <c r="F46" s="34"/>
    </row>
    <row r="47" spans="1:6" x14ac:dyDescent="0.25">
      <c r="A47" s="12" t="s">
        <v>48</v>
      </c>
      <c r="B47" s="35">
        <v>2000</v>
      </c>
      <c r="C47" s="35"/>
      <c r="D47" s="35"/>
      <c r="E47" s="35"/>
      <c r="F47" s="34"/>
    </row>
    <row r="48" spans="1:6" x14ac:dyDescent="0.25">
      <c r="A48" s="12" t="s">
        <v>49</v>
      </c>
      <c r="B48" s="35">
        <v>2578.7071999999998</v>
      </c>
      <c r="C48" s="35">
        <v>950</v>
      </c>
      <c r="D48" s="35"/>
      <c r="E48" s="35"/>
      <c r="F48" s="34"/>
    </row>
    <row r="49" spans="1:6" ht="30" x14ac:dyDescent="0.25">
      <c r="A49" s="12" t="s">
        <v>50</v>
      </c>
      <c r="B49" s="35">
        <v>8875.0672300000006</v>
      </c>
      <c r="C49" s="35">
        <v>1127.3123599999999</v>
      </c>
      <c r="D49" s="35"/>
      <c r="E49" s="35"/>
      <c r="F49" s="34"/>
    </row>
    <row r="50" spans="1:6" x14ac:dyDescent="0.25">
      <c r="A50" s="12" t="s">
        <v>51</v>
      </c>
      <c r="B50" s="35">
        <v>479.33276999999998</v>
      </c>
      <c r="C50" s="35"/>
      <c r="D50" s="35"/>
      <c r="E50" s="35"/>
      <c r="F50" s="34"/>
    </row>
    <row r="51" spans="1:6" x14ac:dyDescent="0.25">
      <c r="A51" s="12" t="s">
        <v>52</v>
      </c>
      <c r="B51" s="35">
        <v>101.271</v>
      </c>
      <c r="C51" s="35"/>
      <c r="D51" s="35"/>
      <c r="E51" s="35"/>
      <c r="F51" s="34"/>
    </row>
    <row r="52" spans="1:6" ht="30" x14ac:dyDescent="0.25">
      <c r="A52" s="12" t="s">
        <v>53</v>
      </c>
      <c r="B52" s="35">
        <v>112474.84771</v>
      </c>
      <c r="C52" s="35"/>
      <c r="D52" s="35"/>
      <c r="E52" s="35">
        <v>-27.654</v>
      </c>
      <c r="F52" s="34"/>
    </row>
    <row r="53" spans="1:6" x14ac:dyDescent="0.25">
      <c r="A53" s="12" t="s">
        <v>54</v>
      </c>
      <c r="B53" s="35">
        <v>15690</v>
      </c>
      <c r="C53" s="35"/>
      <c r="D53" s="35"/>
      <c r="E53" s="35"/>
      <c r="F53" s="34"/>
    </row>
    <row r="54" spans="1:6" x14ac:dyDescent="0.25">
      <c r="A54" s="12" t="s">
        <v>55</v>
      </c>
      <c r="B54" s="35">
        <v>111581.49218</v>
      </c>
      <c r="C54" s="35"/>
      <c r="D54" s="35"/>
      <c r="E54" s="35">
        <v>18500</v>
      </c>
      <c r="F54" s="34"/>
    </row>
    <row r="55" spans="1:6" x14ac:dyDescent="0.25">
      <c r="A55" s="12" t="s">
        <v>56</v>
      </c>
      <c r="B55" s="35">
        <v>4780.1760400000003</v>
      </c>
      <c r="C55" s="35">
        <v>160</v>
      </c>
      <c r="D55" s="35">
        <v>198</v>
      </c>
      <c r="E55" s="35">
        <v>280</v>
      </c>
      <c r="F55" s="34"/>
    </row>
    <row r="56" spans="1:6" x14ac:dyDescent="0.25">
      <c r="A56" s="12" t="s">
        <v>57</v>
      </c>
      <c r="B56" s="35">
        <v>105630.71576000001</v>
      </c>
      <c r="C56" s="35">
        <v>6326.26451</v>
      </c>
      <c r="D56" s="35"/>
      <c r="E56" s="35">
        <v>13177.28781</v>
      </c>
      <c r="F56" s="34"/>
    </row>
    <row r="57" spans="1:6" ht="30" x14ac:dyDescent="0.25">
      <c r="A57" s="12" t="s">
        <v>58</v>
      </c>
      <c r="B57" s="35">
        <v>49349.07821</v>
      </c>
      <c r="C57" s="35">
        <v>2682</v>
      </c>
      <c r="D57" s="35">
        <v>1500</v>
      </c>
      <c r="E57" s="35">
        <v>24674.754919999999</v>
      </c>
      <c r="F57" s="34"/>
    </row>
    <row r="58" spans="1:6" x14ac:dyDescent="0.25">
      <c r="A58" s="12" t="s">
        <v>59</v>
      </c>
      <c r="B58" s="35">
        <v>29249.501219999998</v>
      </c>
      <c r="C58" s="35">
        <v>1312.8791000000001</v>
      </c>
      <c r="D58" s="35"/>
      <c r="E58" s="35"/>
      <c r="F58" s="34"/>
    </row>
    <row r="59" spans="1:6" x14ac:dyDescent="0.25">
      <c r="A59" s="12" t="s">
        <v>60</v>
      </c>
      <c r="B59" s="35">
        <v>3852.8733900000002</v>
      </c>
      <c r="C59" s="35"/>
      <c r="D59" s="35"/>
      <c r="E59" s="35"/>
      <c r="F59" s="34"/>
    </row>
    <row r="60" spans="1:6" x14ac:dyDescent="0.25">
      <c r="A60" s="12" t="s">
        <v>61</v>
      </c>
      <c r="B60" s="35">
        <v>2548.8092299999998</v>
      </c>
      <c r="C60" s="35"/>
      <c r="D60" s="35"/>
      <c r="E60" s="35"/>
      <c r="F60" s="34"/>
    </row>
    <row r="61" spans="1:6" ht="30" x14ac:dyDescent="0.25">
      <c r="A61" s="12" t="s">
        <v>62</v>
      </c>
      <c r="B61" s="35">
        <v>219</v>
      </c>
      <c r="C61" s="35"/>
      <c r="D61" s="35"/>
      <c r="E61" s="35"/>
      <c r="F61" s="34"/>
    </row>
    <row r="62" spans="1:6" x14ac:dyDescent="0.25">
      <c r="A62" s="12" t="s">
        <v>63</v>
      </c>
      <c r="B62" s="35">
        <v>6980.12745</v>
      </c>
      <c r="C62" s="35">
        <v>3004.2256400000001</v>
      </c>
      <c r="D62" s="35">
        <v>1248.99991</v>
      </c>
      <c r="E62" s="35">
        <v>1175.6320599999999</v>
      </c>
      <c r="F62" s="34"/>
    </row>
    <row r="63" spans="1:6" x14ac:dyDescent="0.25">
      <c r="A63" s="12" t="s">
        <v>64</v>
      </c>
      <c r="B63" s="35">
        <v>501.4</v>
      </c>
      <c r="C63" s="35"/>
      <c r="D63" s="35"/>
      <c r="E63" s="35"/>
      <c r="F63" s="34"/>
    </row>
    <row r="64" spans="1:6" x14ac:dyDescent="0.25">
      <c r="A64" s="12" t="s">
        <v>65</v>
      </c>
      <c r="B64" s="35">
        <v>189112.81349</v>
      </c>
      <c r="C64" s="35">
        <v>1500</v>
      </c>
      <c r="D64" s="35"/>
      <c r="E64" s="35"/>
      <c r="F64" s="34"/>
    </row>
    <row r="65" spans="1:6" x14ac:dyDescent="0.25">
      <c r="A65" s="12" t="s">
        <v>66</v>
      </c>
      <c r="B65" s="35">
        <v>62.238619999999997</v>
      </c>
      <c r="C65" s="35"/>
      <c r="D65" s="35"/>
      <c r="E65" s="35"/>
      <c r="F65" s="34"/>
    </row>
    <row r="66" spans="1:6" x14ac:dyDescent="0.25">
      <c r="A66" s="12" t="s">
        <v>67</v>
      </c>
      <c r="B66" s="35">
        <v>60741.036749999999</v>
      </c>
      <c r="C66" s="35">
        <v>5030</v>
      </c>
      <c r="D66" s="35"/>
      <c r="E66" s="35"/>
      <c r="F66" s="34"/>
    </row>
    <row r="67" spans="1:6" ht="30" x14ac:dyDescent="0.25">
      <c r="A67" s="12" t="s">
        <v>68</v>
      </c>
      <c r="B67" s="35">
        <v>91</v>
      </c>
      <c r="C67" s="35">
        <v>91</v>
      </c>
      <c r="D67" s="35"/>
      <c r="E67" s="35"/>
      <c r="F67" s="34"/>
    </row>
    <row r="68" spans="1:6" x14ac:dyDescent="0.25">
      <c r="A68" s="12" t="s">
        <v>69</v>
      </c>
      <c r="B68" s="35">
        <v>11703</v>
      </c>
      <c r="C68" s="35">
        <v>1500</v>
      </c>
      <c r="D68" s="35"/>
      <c r="E68" s="35"/>
      <c r="F68" s="34"/>
    </row>
    <row r="69" spans="1:6" x14ac:dyDescent="0.25">
      <c r="A69" s="12" t="s">
        <v>70</v>
      </c>
      <c r="B69" s="35">
        <v>2702.3253100000002</v>
      </c>
      <c r="C69" s="35">
        <v>2642.0711299999998</v>
      </c>
      <c r="D69" s="35">
        <v>9.7387200000000007</v>
      </c>
      <c r="E69" s="35"/>
      <c r="F69" s="34"/>
    </row>
    <row r="70" spans="1:6" x14ac:dyDescent="0.25">
      <c r="A70" s="12" t="s">
        <v>71</v>
      </c>
      <c r="B70" s="35">
        <v>11.7</v>
      </c>
      <c r="C70" s="35"/>
      <c r="D70" s="35"/>
      <c r="E70" s="35"/>
      <c r="F70" s="34"/>
    </row>
    <row r="71" spans="1:6" ht="30" x14ac:dyDescent="0.25">
      <c r="A71" s="12" t="s">
        <v>72</v>
      </c>
      <c r="B71" s="35">
        <v>213.32300000000001</v>
      </c>
      <c r="C71" s="35"/>
      <c r="D71" s="35"/>
      <c r="E71" s="35"/>
      <c r="F71" s="34"/>
    </row>
    <row r="72" spans="1:6" ht="30" x14ac:dyDescent="0.25">
      <c r="A72" s="12" t="s">
        <v>73</v>
      </c>
      <c r="B72" s="35">
        <v>160.35599999999999</v>
      </c>
      <c r="C72" s="35"/>
      <c r="D72" s="35"/>
      <c r="E72" s="35"/>
      <c r="F72" s="34"/>
    </row>
    <row r="73" spans="1:6" x14ac:dyDescent="0.25">
      <c r="A73" s="13" t="s">
        <v>74</v>
      </c>
      <c r="B73" s="36">
        <v>722351.23745999997</v>
      </c>
      <c r="C73" s="36">
        <v>26325.75274</v>
      </c>
      <c r="D73" s="36">
        <v>2956.7386299999998</v>
      </c>
      <c r="E73" s="36">
        <v>57812.570789999998</v>
      </c>
      <c r="F73" s="34"/>
    </row>
    <row r="74" spans="1:6" x14ac:dyDescent="0.25">
      <c r="B74" s="34"/>
      <c r="C74" s="34"/>
      <c r="D74" s="34"/>
      <c r="E74" s="34"/>
    </row>
  </sheetData>
  <mergeCells count="43">
    <mergeCell ref="A1:E1"/>
    <mergeCell ref="A2:E2"/>
    <mergeCell ref="A5:D5"/>
    <mergeCell ref="A40:D40"/>
    <mergeCell ref="A44:A45"/>
    <mergeCell ref="B44:B45"/>
    <mergeCell ref="C44:E4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5:D25"/>
    <mergeCell ref="A38:D38"/>
    <mergeCell ref="A39:D39"/>
    <mergeCell ref="A20:D20"/>
    <mergeCell ref="A21:D21"/>
    <mergeCell ref="A22:D22"/>
    <mergeCell ref="A23:D23"/>
    <mergeCell ref="A24:D24"/>
    <mergeCell ref="A42:D42"/>
    <mergeCell ref="A26:D26"/>
    <mergeCell ref="A27:D27"/>
    <mergeCell ref="A28:D28"/>
    <mergeCell ref="A29:D29"/>
    <mergeCell ref="A30:D30"/>
    <mergeCell ref="A31:D31"/>
    <mergeCell ref="A32:D32"/>
    <mergeCell ref="A33:D33"/>
    <mergeCell ref="A34:D34"/>
    <mergeCell ref="A35:D35"/>
    <mergeCell ref="A36:D36"/>
    <mergeCell ref="A37:D37"/>
    <mergeCell ref="A41:D41"/>
  </mergeCells>
  <pageMargins left="0.70866141732283472" right="0.19685039370078741" top="0.27559055118110237" bottom="0.37" header="0.15748031496062992" footer="0.15748031496062992"/>
  <pageSetup paperSize="9" scale="7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topLeftCell="A16" zoomScaleNormal="100" zoomScaleSheetLayoutView="100" workbookViewId="0">
      <selection activeCell="A22" sqref="A22"/>
    </sheetView>
  </sheetViews>
  <sheetFormatPr defaultColWidth="8.7109375" defaultRowHeight="15" x14ac:dyDescent="0.25"/>
  <cols>
    <col min="1" max="1" width="38.28515625" style="24" customWidth="1"/>
    <col min="2" max="2" width="13.140625" style="24" customWidth="1"/>
    <col min="3" max="4" width="14.42578125" style="24" customWidth="1"/>
    <col min="5" max="5" width="14.140625" style="24" customWidth="1"/>
    <col min="6" max="6" width="14.5703125" style="24" customWidth="1"/>
    <col min="7" max="7" width="14.85546875" style="24" customWidth="1"/>
    <col min="8" max="8" width="14" style="24" customWidth="1"/>
    <col min="9" max="9" width="14.28515625" style="24" customWidth="1"/>
    <col min="10" max="10" width="12.7109375" style="24" customWidth="1"/>
    <col min="11" max="11" width="11" style="24" customWidth="1"/>
    <col min="12" max="12" width="15.5703125" style="24" customWidth="1"/>
    <col min="13" max="13" width="14" style="24" customWidth="1"/>
    <col min="14" max="14" width="14.42578125" style="24" customWidth="1"/>
    <col min="15" max="15" width="14.7109375" style="24" customWidth="1"/>
    <col min="16" max="16" width="11.5703125" style="24" customWidth="1"/>
    <col min="17" max="16384" width="8.7109375" style="24"/>
  </cols>
  <sheetData>
    <row r="1" spans="1:20" s="21" customFormat="1" ht="15.75" x14ac:dyDescent="0.25">
      <c r="A1" s="20" t="s">
        <v>46</v>
      </c>
      <c r="C1" s="22" t="s">
        <v>12</v>
      </c>
    </row>
    <row r="2" spans="1:20" x14ac:dyDescent="0.25">
      <c r="A2" s="23" t="str">
        <f>TEXT(EndData2,"[$-FC19]ДД.ММ.ГГГ")</f>
        <v>22.04.2022</v>
      </c>
      <c r="B2" s="23">
        <f>A2+1</f>
        <v>44674</v>
      </c>
      <c r="C2" s="19" t="str">
        <f>TEXT(B2,"[$-FC19]ДД.ММ.ГГГ")</f>
        <v>23.04.2022</v>
      </c>
      <c r="P2" s="25" t="s">
        <v>11</v>
      </c>
    </row>
    <row r="3" spans="1:20" ht="51.75" customHeight="1" x14ac:dyDescent="0.25">
      <c r="A3" s="16" t="s">
        <v>14</v>
      </c>
      <c r="B3" s="26" t="s">
        <v>15</v>
      </c>
      <c r="C3" s="27" t="s">
        <v>16</v>
      </c>
      <c r="D3" s="27" t="s">
        <v>17</v>
      </c>
      <c r="E3" s="27" t="s">
        <v>18</v>
      </c>
      <c r="F3" s="27" t="s">
        <v>19</v>
      </c>
      <c r="G3" s="27" t="s">
        <v>20</v>
      </c>
      <c r="H3" s="27" t="s">
        <v>21</v>
      </c>
      <c r="I3" s="27" t="s">
        <v>22</v>
      </c>
      <c r="J3" s="27" t="s">
        <v>23</v>
      </c>
      <c r="K3" s="27" t="s">
        <v>24</v>
      </c>
      <c r="L3" s="27" t="s">
        <v>25</v>
      </c>
      <c r="M3" s="27" t="s">
        <v>26</v>
      </c>
      <c r="N3" s="27" t="s">
        <v>27</v>
      </c>
      <c r="O3" s="27" t="s">
        <v>28</v>
      </c>
      <c r="P3" s="28" t="s">
        <v>10</v>
      </c>
    </row>
    <row r="4" spans="1:20" ht="39" x14ac:dyDescent="0.25">
      <c r="A4" s="14" t="s">
        <v>30</v>
      </c>
      <c r="B4" s="17"/>
      <c r="C4" s="17"/>
      <c r="D4" s="17"/>
      <c r="E4" s="17"/>
      <c r="F4" s="17"/>
      <c r="G4" s="17"/>
      <c r="H4" s="17"/>
      <c r="I4" s="17">
        <v>4000</v>
      </c>
      <c r="J4" s="17"/>
      <c r="K4" s="17"/>
      <c r="L4" s="17"/>
      <c r="M4" s="17"/>
      <c r="N4" s="17"/>
      <c r="O4" s="17"/>
      <c r="P4" s="37">
        <v>4000</v>
      </c>
      <c r="Q4" s="25"/>
      <c r="R4" s="25"/>
      <c r="S4" s="25"/>
      <c r="T4" s="25"/>
    </row>
    <row r="5" spans="1:20" ht="26.25" x14ac:dyDescent="0.25">
      <c r="A5" s="14" t="s">
        <v>31</v>
      </c>
      <c r="B5" s="17">
        <v>200</v>
      </c>
      <c r="C5" s="17"/>
      <c r="D5" s="17"/>
      <c r="E5" s="17"/>
      <c r="F5" s="17"/>
      <c r="G5" s="17"/>
      <c r="H5" s="17"/>
      <c r="I5" s="17"/>
      <c r="J5" s="17"/>
      <c r="K5" s="17"/>
      <c r="L5" s="17"/>
      <c r="M5" s="17"/>
      <c r="N5" s="17"/>
      <c r="O5" s="17"/>
      <c r="P5" s="37">
        <v>200</v>
      </c>
      <c r="Q5" s="25"/>
      <c r="R5" s="25"/>
      <c r="S5" s="25"/>
      <c r="T5" s="25"/>
    </row>
    <row r="6" spans="1:20" ht="102.75" x14ac:dyDescent="0.25">
      <c r="A6" s="14" t="s">
        <v>32</v>
      </c>
      <c r="B6" s="17"/>
      <c r="C6" s="17">
        <v>1010.01153</v>
      </c>
      <c r="D6" s="17"/>
      <c r="E6" s="17"/>
      <c r="F6" s="17"/>
      <c r="G6" s="17"/>
      <c r="H6" s="17"/>
      <c r="I6" s="17"/>
      <c r="J6" s="17"/>
      <c r="K6" s="17"/>
      <c r="L6" s="17">
        <v>360.14803999999998</v>
      </c>
      <c r="M6" s="17"/>
      <c r="N6" s="17"/>
      <c r="O6" s="17"/>
      <c r="P6" s="37">
        <v>1370.15957</v>
      </c>
      <c r="Q6" s="25"/>
      <c r="R6" s="25"/>
      <c r="S6" s="25"/>
      <c r="T6" s="25"/>
    </row>
    <row r="7" spans="1:20" ht="102.75" x14ac:dyDescent="0.25">
      <c r="A7" s="14" t="s">
        <v>33</v>
      </c>
      <c r="B7" s="17"/>
      <c r="C7" s="17"/>
      <c r="D7" s="17"/>
      <c r="E7" s="17"/>
      <c r="F7" s="17"/>
      <c r="G7" s="17"/>
      <c r="H7" s="17"/>
      <c r="I7" s="17"/>
      <c r="J7" s="17">
        <v>100</v>
      </c>
      <c r="K7" s="17"/>
      <c r="L7" s="17"/>
      <c r="M7" s="17"/>
      <c r="N7" s="17"/>
      <c r="O7" s="17"/>
      <c r="P7" s="37">
        <v>100</v>
      </c>
      <c r="Q7" s="25"/>
      <c r="R7" s="25"/>
      <c r="S7" s="25"/>
      <c r="T7" s="25"/>
    </row>
    <row r="8" spans="1:20" ht="319.5" x14ac:dyDescent="0.25">
      <c r="A8" s="14" t="s">
        <v>34</v>
      </c>
      <c r="B8" s="17"/>
      <c r="C8" s="17"/>
      <c r="D8" s="17"/>
      <c r="E8" s="17"/>
      <c r="F8" s="17"/>
      <c r="G8" s="17"/>
      <c r="H8" s="17">
        <v>18.8</v>
      </c>
      <c r="I8" s="17"/>
      <c r="J8" s="17"/>
      <c r="K8" s="17"/>
      <c r="L8" s="17"/>
      <c r="M8" s="17"/>
      <c r="N8" s="17"/>
      <c r="O8" s="17"/>
      <c r="P8" s="37">
        <v>18.8</v>
      </c>
      <c r="Q8" s="25"/>
      <c r="R8" s="25"/>
      <c r="S8" s="25"/>
      <c r="T8" s="25"/>
    </row>
    <row r="9" spans="1:20" ht="153.75" x14ac:dyDescent="0.25">
      <c r="A9" s="14" t="s">
        <v>35</v>
      </c>
      <c r="B9" s="17">
        <v>44598.267849999997</v>
      </c>
      <c r="C9" s="17">
        <v>71999.962</v>
      </c>
      <c r="D9" s="17"/>
      <c r="E9" s="17">
        <v>9806.4133500000007</v>
      </c>
      <c r="F9" s="17"/>
      <c r="G9" s="17"/>
      <c r="H9" s="17"/>
      <c r="I9" s="17"/>
      <c r="J9" s="17"/>
      <c r="K9" s="17"/>
      <c r="L9" s="17"/>
      <c r="M9" s="17"/>
      <c r="N9" s="17">
        <v>10280</v>
      </c>
      <c r="O9" s="17"/>
      <c r="P9" s="37">
        <v>136684.64319999999</v>
      </c>
      <c r="Q9" s="25"/>
      <c r="R9" s="25"/>
      <c r="S9" s="25"/>
      <c r="T9" s="25"/>
    </row>
    <row r="10" spans="1:20" ht="128.25" x14ac:dyDescent="0.25">
      <c r="A10" s="14" t="s">
        <v>36</v>
      </c>
      <c r="B10" s="17"/>
      <c r="C10" s="17">
        <v>7.4854399999999996</v>
      </c>
      <c r="D10" s="17"/>
      <c r="E10" s="17"/>
      <c r="F10" s="17"/>
      <c r="G10" s="17"/>
      <c r="H10" s="17"/>
      <c r="I10" s="17"/>
      <c r="J10" s="17"/>
      <c r="K10" s="17"/>
      <c r="L10" s="17"/>
      <c r="M10" s="17"/>
      <c r="N10" s="17"/>
      <c r="O10" s="17"/>
      <c r="P10" s="37">
        <v>7.4854399999999996</v>
      </c>
      <c r="Q10" s="25"/>
      <c r="R10" s="25"/>
      <c r="S10" s="25"/>
      <c r="T10" s="25"/>
    </row>
    <row r="11" spans="1:20" ht="115.5" x14ac:dyDescent="0.25">
      <c r="A11" s="14" t="s">
        <v>37</v>
      </c>
      <c r="B11" s="17">
        <v>62688.32922</v>
      </c>
      <c r="C11" s="17">
        <v>46000</v>
      </c>
      <c r="D11" s="17"/>
      <c r="E11" s="17">
        <v>3900</v>
      </c>
      <c r="F11" s="17"/>
      <c r="G11" s="17"/>
      <c r="H11" s="17"/>
      <c r="I11" s="17">
        <v>785.3</v>
      </c>
      <c r="J11" s="17"/>
      <c r="K11" s="17"/>
      <c r="L11" s="17"/>
      <c r="M11" s="17"/>
      <c r="N11" s="17">
        <v>3500</v>
      </c>
      <c r="O11" s="17"/>
      <c r="P11" s="37">
        <v>116873.62922</v>
      </c>
      <c r="Q11" s="25"/>
      <c r="R11" s="25"/>
      <c r="S11" s="25"/>
      <c r="T11" s="25"/>
    </row>
    <row r="12" spans="1:20" ht="90" x14ac:dyDescent="0.25">
      <c r="A12" s="14" t="s">
        <v>38</v>
      </c>
      <c r="B12" s="17"/>
      <c r="C12" s="17">
        <v>1244.0540000000001</v>
      </c>
      <c r="D12" s="17"/>
      <c r="E12" s="17"/>
      <c r="F12" s="17"/>
      <c r="G12" s="17"/>
      <c r="H12" s="17"/>
      <c r="I12" s="17"/>
      <c r="J12" s="17"/>
      <c r="K12" s="17"/>
      <c r="L12" s="17"/>
      <c r="M12" s="17"/>
      <c r="N12" s="17">
        <v>125</v>
      </c>
      <c r="O12" s="17"/>
      <c r="P12" s="37">
        <v>1369.0540000000001</v>
      </c>
      <c r="Q12" s="25"/>
      <c r="R12" s="25"/>
      <c r="S12" s="25"/>
      <c r="T12" s="25"/>
    </row>
    <row r="13" spans="1:20" ht="77.25" x14ac:dyDescent="0.25">
      <c r="A13" s="14" t="s">
        <v>39</v>
      </c>
      <c r="B13" s="17">
        <v>261</v>
      </c>
      <c r="C13" s="17"/>
      <c r="D13" s="17"/>
      <c r="E13" s="17"/>
      <c r="F13" s="17"/>
      <c r="G13" s="17"/>
      <c r="H13" s="17"/>
      <c r="I13" s="17"/>
      <c r="J13" s="17"/>
      <c r="K13" s="17"/>
      <c r="L13" s="17"/>
      <c r="M13" s="17"/>
      <c r="N13" s="17"/>
      <c r="O13" s="17"/>
      <c r="P13" s="37">
        <v>261</v>
      </c>
      <c r="Q13" s="25"/>
      <c r="R13" s="25"/>
      <c r="S13" s="25"/>
      <c r="T13" s="25"/>
    </row>
    <row r="14" spans="1:20" ht="51.75" x14ac:dyDescent="0.25">
      <c r="A14" s="14" t="s">
        <v>40</v>
      </c>
      <c r="B14" s="17"/>
      <c r="C14" s="17">
        <v>1015.8</v>
      </c>
      <c r="D14" s="17">
        <v>197.55</v>
      </c>
      <c r="E14" s="17">
        <v>338.7</v>
      </c>
      <c r="F14" s="17">
        <v>169.35</v>
      </c>
      <c r="G14" s="17">
        <v>56.45</v>
      </c>
      <c r="H14" s="17">
        <v>112.9</v>
      </c>
      <c r="I14" s="17">
        <v>64.599999999999994</v>
      </c>
      <c r="J14" s="17"/>
      <c r="K14" s="17">
        <v>151.69999999999999</v>
      </c>
      <c r="L14" s="17">
        <v>424.9</v>
      </c>
      <c r="M14" s="17">
        <v>394.45</v>
      </c>
      <c r="N14" s="17">
        <v>364.2</v>
      </c>
      <c r="O14" s="17">
        <v>364.2</v>
      </c>
      <c r="P14" s="37">
        <v>3654.8</v>
      </c>
      <c r="Q14" s="25"/>
      <c r="R14" s="25"/>
      <c r="S14" s="25"/>
      <c r="T14" s="25"/>
    </row>
    <row r="15" spans="1:20" ht="64.5" x14ac:dyDescent="0.25">
      <c r="A15" s="14" t="s">
        <v>41</v>
      </c>
      <c r="B15" s="17"/>
      <c r="C15" s="17"/>
      <c r="D15" s="17"/>
      <c r="E15" s="17">
        <v>-1259.1712299999999</v>
      </c>
      <c r="F15" s="17"/>
      <c r="G15" s="17"/>
      <c r="H15" s="17"/>
      <c r="I15" s="17"/>
      <c r="J15" s="17"/>
      <c r="K15" s="17"/>
      <c r="L15" s="17"/>
      <c r="M15" s="17">
        <v>87.62</v>
      </c>
      <c r="N15" s="17"/>
      <c r="O15" s="17"/>
      <c r="P15" s="37">
        <v>-1171.55123</v>
      </c>
      <c r="Q15" s="25"/>
      <c r="R15" s="25"/>
      <c r="S15" s="25"/>
      <c r="T15" s="25"/>
    </row>
    <row r="16" spans="1:20" ht="128.25" x14ac:dyDescent="0.25">
      <c r="A16" s="14" t="s">
        <v>42</v>
      </c>
      <c r="B16" s="17">
        <v>5238.5518199999997</v>
      </c>
      <c r="C16" s="17"/>
      <c r="D16" s="17"/>
      <c r="E16" s="17"/>
      <c r="F16" s="17"/>
      <c r="G16" s="17"/>
      <c r="H16" s="17"/>
      <c r="I16" s="17"/>
      <c r="J16" s="17"/>
      <c r="K16" s="17"/>
      <c r="L16" s="17"/>
      <c r="M16" s="17"/>
      <c r="N16" s="17"/>
      <c r="O16" s="17"/>
      <c r="P16" s="37">
        <v>5238.5518199999997</v>
      </c>
      <c r="Q16" s="25"/>
      <c r="R16" s="25"/>
      <c r="S16" s="25"/>
      <c r="T16" s="25"/>
    </row>
    <row r="17" spans="1:20" ht="64.5" x14ac:dyDescent="0.25">
      <c r="A17" s="14" t="s">
        <v>43</v>
      </c>
      <c r="B17" s="17"/>
      <c r="C17" s="17"/>
      <c r="D17" s="17"/>
      <c r="E17" s="17"/>
      <c r="F17" s="17"/>
      <c r="G17" s="17"/>
      <c r="H17" s="17"/>
      <c r="I17" s="17"/>
      <c r="J17" s="17">
        <v>330.26562000000001</v>
      </c>
      <c r="K17" s="17"/>
      <c r="L17" s="17"/>
      <c r="M17" s="17"/>
      <c r="N17" s="17"/>
      <c r="O17" s="17"/>
      <c r="P17" s="37">
        <v>330.26562000000001</v>
      </c>
      <c r="Q17" s="25"/>
      <c r="R17" s="25"/>
      <c r="S17" s="25"/>
      <c r="T17" s="25"/>
    </row>
    <row r="18" spans="1:20" ht="39" x14ac:dyDescent="0.25">
      <c r="A18" s="14" t="s">
        <v>44</v>
      </c>
      <c r="B18" s="17"/>
      <c r="C18" s="17"/>
      <c r="D18" s="17"/>
      <c r="E18" s="17"/>
      <c r="F18" s="17"/>
      <c r="G18" s="17"/>
      <c r="H18" s="17"/>
      <c r="I18" s="17">
        <v>24.994</v>
      </c>
      <c r="J18" s="17">
        <v>474.88600000000002</v>
      </c>
      <c r="K18" s="17"/>
      <c r="L18" s="17"/>
      <c r="M18" s="17"/>
      <c r="N18" s="17"/>
      <c r="O18" s="17"/>
      <c r="P18" s="37">
        <v>499.88</v>
      </c>
      <c r="Q18" s="25"/>
      <c r="R18" s="25"/>
      <c r="S18" s="25"/>
      <c r="T18" s="25"/>
    </row>
    <row r="19" spans="1:20" x14ac:dyDescent="0.25">
      <c r="A19" s="15" t="s">
        <v>45</v>
      </c>
      <c r="B19" s="18">
        <v>112986.14889</v>
      </c>
      <c r="C19" s="18">
        <v>121277.31297</v>
      </c>
      <c r="D19" s="18">
        <v>197.55</v>
      </c>
      <c r="E19" s="18">
        <v>12785.94212</v>
      </c>
      <c r="F19" s="18">
        <v>169.35</v>
      </c>
      <c r="G19" s="18">
        <v>56.45</v>
      </c>
      <c r="H19" s="18">
        <v>131.69999999999999</v>
      </c>
      <c r="I19" s="18">
        <v>4874.8940000000002</v>
      </c>
      <c r="J19" s="18">
        <v>905.15161999999998</v>
      </c>
      <c r="K19" s="18">
        <v>151.69999999999999</v>
      </c>
      <c r="L19" s="18">
        <v>785.04804000000001</v>
      </c>
      <c r="M19" s="18">
        <v>482.07</v>
      </c>
      <c r="N19" s="18">
        <v>14269.2</v>
      </c>
      <c r="O19" s="18">
        <v>364.2</v>
      </c>
      <c r="P19" s="37">
        <v>269436.71763999999</v>
      </c>
      <c r="Q19" s="33"/>
      <c r="R19" s="33"/>
      <c r="S19" s="33"/>
      <c r="T19" s="33"/>
    </row>
    <row r="20" spans="1:20" x14ac:dyDescent="0.25">
      <c r="B20" s="34"/>
      <c r="C20" s="34"/>
      <c r="D20" s="34"/>
      <c r="E20" s="34"/>
      <c r="F20" s="34"/>
      <c r="G20" s="34"/>
      <c r="H20" s="34"/>
      <c r="I20" s="34"/>
      <c r="J20" s="34"/>
      <c r="K20" s="34"/>
      <c r="L20" s="34"/>
      <c r="M20" s="34"/>
      <c r="N20" s="34"/>
      <c r="O20" s="34"/>
      <c r="P20" s="34"/>
    </row>
    <row r="21" spans="1:20" x14ac:dyDescent="0.25">
      <c r="A21" s="29" t="s">
        <v>29</v>
      </c>
      <c r="B21" s="38">
        <f>P19+Учреждения!B73</f>
        <v>991787.9550999999</v>
      </c>
      <c r="C21" s="34"/>
      <c r="D21" s="34"/>
      <c r="E21" s="34"/>
      <c r="F21" s="34"/>
      <c r="G21" s="34"/>
      <c r="H21" s="34"/>
      <c r="I21" s="34"/>
      <c r="J21" s="34"/>
      <c r="K21" s="34"/>
      <c r="L21" s="34"/>
      <c r="M21" s="34"/>
      <c r="N21" s="34"/>
      <c r="O21" s="34"/>
      <c r="P21" s="34"/>
    </row>
    <row r="22" spans="1:20" ht="45" customHeight="1" x14ac:dyDescent="0.25">
      <c r="A22" s="29" t="s">
        <v>110</v>
      </c>
      <c r="B22" s="38">
        <v>5406531.4183499999</v>
      </c>
      <c r="C22" s="34"/>
      <c r="D22" s="34"/>
      <c r="E22" s="34"/>
      <c r="F22" s="34"/>
      <c r="G22" s="34"/>
      <c r="H22" s="34"/>
      <c r="I22" s="34"/>
      <c r="J22" s="34"/>
      <c r="K22" s="34"/>
      <c r="L22" s="34"/>
      <c r="M22" s="34"/>
      <c r="N22" s="34"/>
      <c r="O22" s="34"/>
      <c r="P22" s="34"/>
    </row>
    <row r="28" spans="1:20" x14ac:dyDescent="0.25">
      <c r="C28" s="44"/>
    </row>
  </sheetData>
  <pageMargins left="0.23622047244094491" right="0.23622047244094491" top="0.28000000000000003" bottom="0.34" header="0.17" footer="0.17"/>
  <pageSetup paperSize="9" scale="5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2022-04-28T01:30:57Z</dcterms:modified>
</cp:coreProperties>
</file>