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Учреждения!$61:$62</definedName>
    <definedName name="_xlnm.Print_Area" localSheetId="1">'Муниципальные районы'!$A$1:$P$43</definedName>
    <definedName name="_xlnm.Print_Area" localSheetId="0">Учреждения!$A$1:$E$97</definedName>
  </definedNames>
  <calcPr calcId="162913"/>
</workbook>
</file>

<file path=xl/calcChain.xml><?xml version="1.0" encoding="utf-8"?>
<calcChain xmlns="http://schemas.openxmlformats.org/spreadsheetml/2006/main">
  <c r="E8" i="1" l="1"/>
  <c r="E57" i="1"/>
  <c r="B41" i="2"/>
  <c r="E9" i="1" l="1"/>
  <c r="A2" i="2" l="1"/>
  <c r="B2" i="2" s="1"/>
  <c r="C2" i="2" s="1"/>
  <c r="A4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<sst xmlns="http://schemas.openxmlformats.org/spreadsheetml/2006/main" count="154" uniqueCount="153">
  <si>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</si>
  <si>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</si>
  <si>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</si>
  <si>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</si>
  <si>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</si>
  <si>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</si>
  <si>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</si>
  <si>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</si>
  <si>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</si>
  <si>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</si>
  <si>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</si>
  <si>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</si>
  <si>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</si>
  <si>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</si>
  <si>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</si>
  <si>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</si>
  <si>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</si>
  <si>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</si>
  <si>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</si>
  <si>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</si>
  <si>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</si>
  <si>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</si>
  <si>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</si>
  <si>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</si>
  <si>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</si>
  <si>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</si>
  <si>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</si>
  <si>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</si>
  <si>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</si>
  <si>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</si>
  <si>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</si>
  <si>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</si>
  <si>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</si>
  <si>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</si>
  <si>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</si>
  <si>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</si>
  <si>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</si>
  <si>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</si>
  <si>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</si>
  <si>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</si>
  <si>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</si>
  <si>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</si>
  <si>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</si>
  <si>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</si>
  <si>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</si>
  <si>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</si>
  <si>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</si>
  <si>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</si>
  <si>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</si>
  <si>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</si>
  <si>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</si>
  <si>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</si>
  <si>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</si>
  <si>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</si>
  <si>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</si>
  <si>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</si>
  <si>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</si>
  <si>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</si>
  <si>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Создание модельных муниципальных библиотек</t>
  </si>
  <si>
    <t>Государственная поддержка отрасли культуры</t>
  </si>
  <si>
    <t>Техническое оснащение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</si>
  <si>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</si>
  <si>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</si>
  <si>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</si>
  <si>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</si>
  <si>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</si>
  <si>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</si>
  <si>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06.05.2022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</si>
  <si>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</si>
  <si>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</si>
  <si>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</si>
  <si>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</si>
  <si>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</si>
  <si>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</si>
  <si>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</si>
  <si>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</si>
  <si>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</si>
  <si>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</si>
  <si>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</si>
  <si>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</si>
  <si>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</si>
  <si>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</si>
  <si>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</si>
  <si>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</si>
  <si>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</si>
  <si>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</si>
  <si>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</si>
  <si>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</si>
  <si>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</si>
  <si>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</si>
  <si>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</si>
  <si>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</si>
  <si>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</si>
  <si>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</si>
  <si>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</si>
  <si>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</si>
  <si>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</si>
  <si>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</si>
  <si>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</si>
  <si>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</si>
  <si>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</si>
  <si>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</si>
  <si>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</si>
  <si>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25.04.2022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</si>
  <si>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</si>
  <si>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</si>
  <si>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</si>
  <si>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</si>
  <si>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</si>
  <si>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</si>
  <si>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</si>
  <si>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</si>
  <si>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</si>
  <si>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</si>
  <si>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</si>
  <si>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</si>
  <si>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</si>
  <si>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</si>
  <si>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</si>
  <si>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</si>
  <si>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</si>
  <si>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</si>
  <si>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</si>
  <si>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реализацию мероприятий по обеспечению жильем молодых семей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</si>
  <si>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</si>
  <si>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</si>
  <si>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</si>
  <si>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</si>
  <si>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</si>
  <si>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</si>
  <si>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</si>
  <si>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</si>
  <si>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</si>
  <si>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</si>
  <si>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</si>
  <si>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</si>
  <si>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</si>
  <si>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</si>
  <si>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</si>
  <si>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</si>
  <si>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</si>
  <si>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</si>
  <si>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</si>
  <si>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</si>
  <si>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</si>
  <si>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</si>
  <si>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</si>
  <si>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</si>
  <si>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</si>
  <si>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</si>
  <si>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</si>
  <si>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</si>
  <si>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06.05.2022)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</si>
</sst>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7" xfId="1" applyNumberFormat="1" applyFont="1" applyFill="1" applyBorder="1" applyAlignment="1" applyProtection="1">
      <alignment horizontal="right" vertical="center"/>
    </xf>
    <xf numFmtId="164" fontId="2" fillId="0" borderId="16" xfId="0" applyNumberFormat="1" applyFont="1" applyFill="1" applyBorder="1" applyAlignment="1">
      <alignment horizontal="right" wrapText="1"/>
    </xf>
    <xf numFmtId="164" fontId="2" fillId="0" borderId="19" xfId="0" applyNumberFormat="1" applyFont="1" applyFill="1" applyBorder="1" applyAlignment="1">
      <alignment horizontal="righ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164" fontId="18" fillId="0" borderId="14" xfId="0" applyNumberFormat="1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view="pageBreakPreview" topLeftCell="A49" zoomScaleNormal="100" zoomScaleSheetLayoutView="100" workbookViewId="0">
      <selection activeCell="E60" sqref="E60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62" t="s">
        <v>0</v>
      </c>
      <c r="B1" s="62"/>
      <c r="C1" s="62"/>
      <c r="D1" s="62"/>
      <c r="E1" s="62"/>
      <c r="F1" s="37" t="s">
        <v>103</v>
      </c>
      <c r="G1" s="38" t="str">
        <f>TEXT(F1,"[$-FC19]ДД ММММ")</f>
        <v>25 апреля</v>
      </c>
      <c r="H1" s="38" t="str">
        <f>TEXT(F1,"[$-FC19]ДД.ММ.ГГГ \г")</f>
        <v>25.04.2022 г</v>
      </c>
    </row>
    <row r="2" spans="1:9" ht="15.75" x14ac:dyDescent="0.25">
      <c r="A2" s="62" t="str">
        <f>CONCATENATE("с ",G1," по ",G2,"ода")</f>
        <v>с 25 апреля по 06 мая 2022 года</v>
      </c>
      <c r="B2" s="62"/>
      <c r="C2" s="62"/>
      <c r="D2" s="62"/>
      <c r="E2" s="62"/>
      <c r="F2" s="37" t="s">
        <v>67</v>
      </c>
      <c r="G2" s="38" t="str">
        <f>TEXT(F2,"[$-FC19]ДД ММММ ГГГ \г")</f>
        <v>06 мая 2022 г</v>
      </c>
      <c r="H2" s="38" t="str">
        <f>TEXT(F2,"[$-FC19]ДД.ММ.ГГГ \г")</f>
        <v>06.05.2022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3" t="str">
        <f>CONCATENATE("Остатки средств на ",H1,".")</f>
        <v>Остатки средств на 25.04.2022 г.</v>
      </c>
      <c r="B5" s="64"/>
      <c r="C5" s="64"/>
      <c r="D5" s="65"/>
      <c r="E5" s="8">
        <v>5406531.4000000004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70" t="s">
        <v>2</v>
      </c>
      <c r="B7" s="71"/>
      <c r="C7" s="71"/>
      <c r="D7" s="71"/>
      <c r="E7" s="13"/>
    </row>
    <row r="8" spans="1:9" x14ac:dyDescent="0.25">
      <c r="A8" s="61" t="s">
        <v>3</v>
      </c>
      <c r="B8" s="71"/>
      <c r="C8" s="71"/>
      <c r="D8" s="71"/>
      <c r="E8" s="9">
        <f>E57-E9</f>
        <v>2919969.2809499986</v>
      </c>
    </row>
    <row r="9" spans="1:9" x14ac:dyDescent="0.25">
      <c r="A9" s="72" t="s">
        <v>4</v>
      </c>
      <c r="B9" s="71"/>
      <c r="C9" s="71"/>
      <c r="D9" s="71"/>
      <c r="E9" s="14">
        <f>SUM(E10:E56)</f>
        <v>4865662.8000000007</v>
      </c>
    </row>
    <row r="10" spans="1:9" ht="13.5" customHeight="1" x14ac:dyDescent="0.25">
      <c r="A10" s="52" t="s">
        <v>104</v>
      </c>
      <c r="B10" s="53"/>
      <c r="C10" s="53"/>
      <c r="D10" s="54"/>
      <c r="E10" s="46">
        <v>3681512</v>
      </c>
    </row>
    <row r="11" spans="1:9" ht="27.75" customHeight="1" x14ac:dyDescent="0.25">
      <c r="A11" s="49" t="s">
        <v>105</v>
      </c>
      <c r="B11" s="50"/>
      <c r="C11" s="50"/>
      <c r="D11" s="51"/>
      <c r="E11" s="46">
        <v>37209</v>
      </c>
    </row>
    <row r="12" spans="1:9" ht="12" customHeight="1" x14ac:dyDescent="0.25">
      <c r="A12" s="49" t="s">
        <v>106</v>
      </c>
      <c r="B12" s="50"/>
      <c r="C12" s="50"/>
      <c r="D12" s="51"/>
      <c r="E12" s="46">
        <v>353.1</v>
      </c>
    </row>
    <row r="13" spans="1:9" ht="45" customHeight="1" x14ac:dyDescent="0.25">
      <c r="A13" s="49" t="s">
        <v>107</v>
      </c>
      <c r="B13" s="50"/>
      <c r="C13" s="50"/>
      <c r="D13" s="51"/>
      <c r="E13" s="46">
        <v>3068.5</v>
      </c>
    </row>
    <row r="14" spans="1:9" ht="27.75" customHeight="1" x14ac:dyDescent="0.25">
      <c r="A14" s="49" t="s">
        <v>108</v>
      </c>
      <c r="B14" s="50"/>
      <c r="C14" s="50"/>
      <c r="D14" s="51"/>
      <c r="E14" s="46">
        <v>810.6</v>
      </c>
    </row>
    <row r="15" spans="1:9" ht="27.75" customHeight="1" x14ac:dyDescent="0.25">
      <c r="A15" s="49" t="s">
        <v>109</v>
      </c>
      <c r="B15" s="50"/>
      <c r="C15" s="50"/>
      <c r="D15" s="51"/>
      <c r="E15" s="46">
        <v>1432.7</v>
      </c>
    </row>
    <row r="16" spans="1:9" ht="45" customHeight="1" x14ac:dyDescent="0.25">
      <c r="A16" s="49" t="s">
        <v>110</v>
      </c>
      <c r="B16" s="50"/>
      <c r="C16" s="50"/>
      <c r="D16" s="51"/>
      <c r="E16" s="46">
        <v>69.400000000000006</v>
      </c>
    </row>
    <row r="17" spans="1:5" ht="43.5" customHeight="1" x14ac:dyDescent="0.25">
      <c r="A17" s="49" t="s">
        <v>111</v>
      </c>
      <c r="B17" s="50"/>
      <c r="C17" s="50"/>
      <c r="D17" s="51"/>
      <c r="E17" s="46">
        <v>1900</v>
      </c>
    </row>
    <row r="18" spans="1:5" ht="17.25" customHeight="1" x14ac:dyDescent="0.25">
      <c r="A18" s="49" t="s">
        <v>112</v>
      </c>
      <c r="B18" s="50"/>
      <c r="C18" s="50"/>
      <c r="D18" s="51"/>
      <c r="E18" s="46">
        <v>18.100000000000001</v>
      </c>
    </row>
    <row r="19" spans="1:5" ht="12.75" customHeight="1" x14ac:dyDescent="0.25">
      <c r="A19" s="49" t="s">
        <v>113</v>
      </c>
      <c r="B19" s="50"/>
      <c r="C19" s="50"/>
      <c r="D19" s="51"/>
      <c r="E19" s="46">
        <v>866.1</v>
      </c>
    </row>
    <row r="20" spans="1:5" ht="27.75" customHeight="1" x14ac:dyDescent="0.25">
      <c r="A20" s="49" t="s">
        <v>114</v>
      </c>
      <c r="B20" s="50"/>
      <c r="C20" s="50"/>
      <c r="D20" s="51"/>
      <c r="E20" s="46">
        <v>4368.6000000000004</v>
      </c>
    </row>
    <row r="21" spans="1:5" ht="18" customHeight="1" x14ac:dyDescent="0.25">
      <c r="A21" s="49" t="s">
        <v>115</v>
      </c>
      <c r="B21" s="50"/>
      <c r="C21" s="50"/>
      <c r="D21" s="51"/>
      <c r="E21" s="46">
        <v>99</v>
      </c>
    </row>
    <row r="22" spans="1:5" ht="27.75" customHeight="1" x14ac:dyDescent="0.25">
      <c r="A22" s="49" t="s">
        <v>116</v>
      </c>
      <c r="B22" s="50"/>
      <c r="C22" s="50"/>
      <c r="D22" s="51"/>
      <c r="E22" s="46">
        <v>17531.5</v>
      </c>
    </row>
    <row r="23" spans="1:5" ht="27.75" customHeight="1" x14ac:dyDescent="0.25">
      <c r="A23" s="49" t="s">
        <v>117</v>
      </c>
      <c r="B23" s="50"/>
      <c r="C23" s="50"/>
      <c r="D23" s="51"/>
      <c r="E23" s="46">
        <v>1984.5</v>
      </c>
    </row>
    <row r="24" spans="1:5" ht="18.75" customHeight="1" x14ac:dyDescent="0.25">
      <c r="A24" s="49" t="s">
        <v>118</v>
      </c>
      <c r="B24" s="50"/>
      <c r="C24" s="50"/>
      <c r="D24" s="51"/>
      <c r="E24" s="46">
        <v>674.5</v>
      </c>
    </row>
    <row r="25" spans="1:5" ht="40.5" customHeight="1" x14ac:dyDescent="0.25">
      <c r="A25" s="49" t="s">
        <v>119</v>
      </c>
      <c r="B25" s="50"/>
      <c r="C25" s="50"/>
      <c r="D25" s="51"/>
      <c r="E25" s="46">
        <v>99.7</v>
      </c>
    </row>
    <row r="26" spans="1:5" ht="27.75" customHeight="1" x14ac:dyDescent="0.25">
      <c r="A26" s="49" t="s">
        <v>120</v>
      </c>
      <c r="B26" s="50"/>
      <c r="C26" s="50"/>
      <c r="D26" s="51"/>
      <c r="E26" s="46">
        <v>1848.5</v>
      </c>
    </row>
    <row r="27" spans="1:5" ht="27.75" customHeight="1" x14ac:dyDescent="0.25">
      <c r="A27" s="49" t="s">
        <v>121</v>
      </c>
      <c r="B27" s="50"/>
      <c r="C27" s="50"/>
      <c r="D27" s="51"/>
      <c r="E27" s="46">
        <v>388.1</v>
      </c>
    </row>
    <row r="28" spans="1:5" ht="17.25" customHeight="1" x14ac:dyDescent="0.25">
      <c r="A28" s="49" t="s">
        <v>122</v>
      </c>
      <c r="B28" s="50"/>
      <c r="C28" s="50"/>
      <c r="D28" s="51"/>
      <c r="E28" s="46">
        <v>2175.6999999999998</v>
      </c>
    </row>
    <row r="29" spans="1:5" ht="14.25" customHeight="1" x14ac:dyDescent="0.25">
      <c r="A29" s="49" t="s">
        <v>123</v>
      </c>
      <c r="B29" s="50"/>
      <c r="C29" s="50"/>
      <c r="D29" s="51"/>
      <c r="E29" s="46">
        <v>212.9</v>
      </c>
    </row>
    <row r="30" spans="1:5" ht="19.5" customHeight="1" x14ac:dyDescent="0.25">
      <c r="A30" s="49" t="s">
        <v>124</v>
      </c>
      <c r="B30" s="50"/>
      <c r="C30" s="50"/>
      <c r="D30" s="51"/>
      <c r="E30" s="46">
        <v>3377.9</v>
      </c>
    </row>
    <row r="31" spans="1:5" ht="27.75" customHeight="1" x14ac:dyDescent="0.25">
      <c r="A31" s="49" t="s">
        <v>125</v>
      </c>
      <c r="B31" s="50"/>
      <c r="C31" s="50"/>
      <c r="D31" s="51"/>
      <c r="E31" s="46">
        <v>1902.5</v>
      </c>
    </row>
    <row r="32" spans="1:5" ht="27.75" customHeight="1" x14ac:dyDescent="0.25">
      <c r="A32" s="49" t="s">
        <v>126</v>
      </c>
      <c r="B32" s="50"/>
      <c r="C32" s="50"/>
      <c r="D32" s="51"/>
      <c r="E32" s="46">
        <v>1745.2</v>
      </c>
    </row>
    <row r="33" spans="1:5" ht="27.75" customHeight="1" x14ac:dyDescent="0.25">
      <c r="A33" s="49" t="s">
        <v>127</v>
      </c>
      <c r="B33" s="50"/>
      <c r="C33" s="50"/>
      <c r="D33" s="51"/>
      <c r="E33" s="46">
        <v>29669.8</v>
      </c>
    </row>
    <row r="34" spans="1:5" ht="27.75" customHeight="1" x14ac:dyDescent="0.25">
      <c r="A34" s="49" t="s">
        <v>128</v>
      </c>
      <c r="B34" s="50"/>
      <c r="C34" s="50"/>
      <c r="D34" s="51"/>
      <c r="E34" s="46">
        <v>36723.9</v>
      </c>
    </row>
    <row r="35" spans="1:5" ht="17.25" customHeight="1" x14ac:dyDescent="0.25">
      <c r="A35" s="49" t="s">
        <v>129</v>
      </c>
      <c r="B35" s="50"/>
      <c r="C35" s="50"/>
      <c r="D35" s="51"/>
      <c r="E35" s="46">
        <v>69.599999999999994</v>
      </c>
    </row>
    <row r="36" spans="1:5" ht="17.25" customHeight="1" x14ac:dyDescent="0.25">
      <c r="A36" s="49" t="s">
        <v>130</v>
      </c>
      <c r="B36" s="50"/>
      <c r="C36" s="50"/>
      <c r="D36" s="51"/>
      <c r="E36" s="46">
        <v>339.2</v>
      </c>
    </row>
    <row r="37" spans="1:5" ht="42" customHeight="1" x14ac:dyDescent="0.25">
      <c r="A37" s="49" t="s">
        <v>131</v>
      </c>
      <c r="B37" s="50"/>
      <c r="C37" s="50"/>
      <c r="D37" s="51"/>
      <c r="E37" s="46">
        <v>39225.9</v>
      </c>
    </row>
    <row r="38" spans="1:5" ht="27.75" customHeight="1" x14ac:dyDescent="0.25">
      <c r="A38" s="49" t="s">
        <v>132</v>
      </c>
      <c r="B38" s="50"/>
      <c r="C38" s="50"/>
      <c r="D38" s="51"/>
      <c r="E38" s="46">
        <v>10079.700000000001</v>
      </c>
    </row>
    <row r="39" spans="1:5" ht="27.75" customHeight="1" x14ac:dyDescent="0.25">
      <c r="A39" s="49" t="s">
        <v>133</v>
      </c>
      <c r="B39" s="50"/>
      <c r="C39" s="50"/>
      <c r="D39" s="51"/>
      <c r="E39" s="46">
        <v>1335.3</v>
      </c>
    </row>
    <row r="40" spans="1:5" ht="27.75" customHeight="1" x14ac:dyDescent="0.25">
      <c r="A40" s="49" t="s">
        <v>134</v>
      </c>
      <c r="B40" s="50"/>
      <c r="C40" s="50"/>
      <c r="D40" s="51"/>
      <c r="E40" s="46">
        <v>154.6</v>
      </c>
    </row>
    <row r="41" spans="1:5" ht="18" customHeight="1" x14ac:dyDescent="0.25">
      <c r="A41" s="49" t="s">
        <v>135</v>
      </c>
      <c r="B41" s="50"/>
      <c r="C41" s="50"/>
      <c r="D41" s="51"/>
      <c r="E41" s="46">
        <v>9835.1</v>
      </c>
    </row>
    <row r="42" spans="1:5" ht="27.75" customHeight="1" x14ac:dyDescent="0.25">
      <c r="A42" s="49" t="s">
        <v>136</v>
      </c>
      <c r="B42" s="50"/>
      <c r="C42" s="50"/>
      <c r="D42" s="51"/>
      <c r="E42" s="46">
        <v>31.4</v>
      </c>
    </row>
    <row r="43" spans="1:5" ht="18" customHeight="1" x14ac:dyDescent="0.25">
      <c r="A43" s="49" t="s">
        <v>137</v>
      </c>
      <c r="B43" s="50"/>
      <c r="C43" s="50"/>
      <c r="D43" s="51"/>
      <c r="E43" s="46">
        <v>338.2</v>
      </c>
    </row>
    <row r="44" spans="1:5" ht="39.75" customHeight="1" x14ac:dyDescent="0.25">
      <c r="A44" s="49" t="s">
        <v>138</v>
      </c>
      <c r="B44" s="50"/>
      <c r="C44" s="50"/>
      <c r="D44" s="51"/>
      <c r="E44" s="46">
        <v>3779</v>
      </c>
    </row>
    <row r="45" spans="1:5" ht="18.75" customHeight="1" x14ac:dyDescent="0.25">
      <c r="A45" s="49" t="s">
        <v>139</v>
      </c>
      <c r="B45" s="50"/>
      <c r="C45" s="50"/>
      <c r="D45" s="51"/>
      <c r="E45" s="46">
        <v>116590</v>
      </c>
    </row>
    <row r="46" spans="1:5" ht="36.75" customHeight="1" x14ac:dyDescent="0.25">
      <c r="A46" s="49" t="s">
        <v>140</v>
      </c>
      <c r="B46" s="50"/>
      <c r="C46" s="50"/>
      <c r="D46" s="51"/>
      <c r="E46" s="46">
        <v>7749.4</v>
      </c>
    </row>
    <row r="47" spans="1:5" ht="16.5" customHeight="1" x14ac:dyDescent="0.25">
      <c r="A47" s="49" t="s">
        <v>141</v>
      </c>
      <c r="B47" s="50"/>
      <c r="C47" s="50"/>
      <c r="D47" s="51"/>
      <c r="E47" s="46">
        <v>557.29999999999995</v>
      </c>
    </row>
    <row r="48" spans="1:5" ht="17.25" customHeight="1" x14ac:dyDescent="0.25">
      <c r="A48" s="49" t="s">
        <v>142</v>
      </c>
      <c r="B48" s="50"/>
      <c r="C48" s="50"/>
      <c r="D48" s="51"/>
      <c r="E48" s="46">
        <v>4030.7</v>
      </c>
    </row>
    <row r="49" spans="1:6" ht="27.75" customHeight="1" x14ac:dyDescent="0.25">
      <c r="A49" s="49" t="s">
        <v>143</v>
      </c>
      <c r="B49" s="50"/>
      <c r="C49" s="50"/>
      <c r="D49" s="51"/>
      <c r="E49" s="46">
        <v>79</v>
      </c>
    </row>
    <row r="50" spans="1:6" ht="27.75" customHeight="1" x14ac:dyDescent="0.25">
      <c r="A50" s="49" t="s">
        <v>144</v>
      </c>
      <c r="B50" s="50"/>
      <c r="C50" s="50"/>
      <c r="D50" s="51"/>
      <c r="E50" s="46">
        <v>317.89999999999998</v>
      </c>
    </row>
    <row r="51" spans="1:6" ht="27.75" customHeight="1" x14ac:dyDescent="0.25">
      <c r="A51" s="49" t="s">
        <v>145</v>
      </c>
      <c r="B51" s="50"/>
      <c r="C51" s="50"/>
      <c r="D51" s="51"/>
      <c r="E51" s="46">
        <v>13633.2</v>
      </c>
    </row>
    <row r="52" spans="1:6" ht="56.25" customHeight="1" x14ac:dyDescent="0.25">
      <c r="A52" s="49" t="s">
        <v>146</v>
      </c>
      <c r="B52" s="50"/>
      <c r="C52" s="50"/>
      <c r="D52" s="51"/>
      <c r="E52" s="46">
        <v>799.8</v>
      </c>
    </row>
    <row r="53" spans="1:6" ht="27.75" customHeight="1" x14ac:dyDescent="0.25">
      <c r="A53" s="49" t="s">
        <v>147</v>
      </c>
      <c r="B53" s="50"/>
      <c r="C53" s="50"/>
      <c r="D53" s="51"/>
      <c r="E53" s="46">
        <v>2072.5</v>
      </c>
    </row>
    <row r="54" spans="1:6" ht="39" customHeight="1" x14ac:dyDescent="0.25">
      <c r="A54" s="49" t="s">
        <v>148</v>
      </c>
      <c r="B54" s="50"/>
      <c r="C54" s="50"/>
      <c r="D54" s="51"/>
      <c r="E54" s="46">
        <v>23998</v>
      </c>
    </row>
    <row r="55" spans="1:6" ht="18.75" customHeight="1" x14ac:dyDescent="0.25">
      <c r="A55" s="49" t="s">
        <v>149</v>
      </c>
      <c r="B55" s="50"/>
      <c r="C55" s="50"/>
      <c r="D55" s="51"/>
      <c r="E55" s="46">
        <v>332</v>
      </c>
    </row>
    <row r="56" spans="1:6" ht="18.75" customHeight="1" x14ac:dyDescent="0.25">
      <c r="A56" s="49" t="s">
        <v>150</v>
      </c>
      <c r="B56" s="50"/>
      <c r="C56" s="50"/>
      <c r="D56" s="51"/>
      <c r="E56" s="46">
        <v>800273.2</v>
      </c>
    </row>
    <row r="57" spans="1:6" x14ac:dyDescent="0.25">
      <c r="A57" s="60" t="s">
        <v>5</v>
      </c>
      <c r="B57" s="61"/>
      <c r="C57" s="61"/>
      <c r="D57" s="61"/>
      <c r="E57" s="13">
        <f>'Муниципальные районы'!B42-Учреждения!E5+'Муниципальные районы'!B41</f>
        <v>7785632.0809499994</v>
      </c>
    </row>
    <row r="58" spans="1:6" x14ac:dyDescent="0.25">
      <c r="A58" s="57" t="s">
        <v>151</v>
      </c>
      <c r="B58" s="58"/>
      <c r="C58" s="58"/>
      <c r="D58" s="59"/>
      <c r="E58" s="47"/>
    </row>
    <row r="59" spans="1:6" ht="75.75" customHeight="1" x14ac:dyDescent="0.25">
      <c r="A59" s="55" t="s">
        <v>152</v>
      </c>
      <c r="B59" s="56"/>
      <c r="C59" s="56"/>
      <c r="D59" s="56"/>
      <c r="E59" s="48">
        <v>4536657.9000000004</v>
      </c>
    </row>
    <row r="60" spans="1:6" x14ac:dyDescent="0.25">
      <c r="A60" s="15"/>
      <c r="B60" s="16"/>
      <c r="C60" s="16"/>
      <c r="D60" s="6"/>
      <c r="E60" s="17"/>
    </row>
    <row r="61" spans="1:6" x14ac:dyDescent="0.25">
      <c r="A61" s="66" t="s">
        <v>14</v>
      </c>
      <c r="B61" s="68" t="s">
        <v>6</v>
      </c>
      <c r="C61" s="69" t="s">
        <v>7</v>
      </c>
      <c r="D61" s="69"/>
      <c r="E61" s="69"/>
    </row>
    <row r="62" spans="1:6" ht="90" x14ac:dyDescent="0.25">
      <c r="A62" s="67"/>
      <c r="B62" s="68"/>
      <c r="C62" s="18" t="s">
        <v>8</v>
      </c>
      <c r="D62" s="18" t="s">
        <v>9</v>
      </c>
      <c r="E62" s="18" t="s">
        <v>10</v>
      </c>
    </row>
    <row r="63" spans="1:6" x14ac:dyDescent="0.25">
      <c r="A63" s="19" t="s">
        <v>68</v>
      </c>
      <c r="B63" s="42">
        <v>11759.93094</v>
      </c>
      <c r="C63" s="42">
        <v>7069.1842200000001</v>
      </c>
      <c r="D63" s="42">
        <v>3417.6096899999998</v>
      </c>
      <c r="E63" s="42"/>
      <c r="F63" s="41"/>
    </row>
    <row r="64" spans="1:6" x14ac:dyDescent="0.25">
      <c r="A64" s="19" t="s">
        <v>69</v>
      </c>
      <c r="B64" s="42">
        <v>7548.9</v>
      </c>
      <c r="C64" s="42">
        <v>4874.8999999999996</v>
      </c>
      <c r="D64" s="42">
        <v>2380</v>
      </c>
      <c r="E64" s="42"/>
      <c r="F64" s="41"/>
    </row>
    <row r="65" spans="1:6" x14ac:dyDescent="0.25">
      <c r="A65" s="19" t="s">
        <v>70</v>
      </c>
      <c r="B65" s="42">
        <v>10090.720069999999</v>
      </c>
      <c r="C65" s="42">
        <v>10090.720069999999</v>
      </c>
      <c r="D65" s="42"/>
      <c r="E65" s="42"/>
      <c r="F65" s="41"/>
    </row>
    <row r="66" spans="1:6" x14ac:dyDescent="0.25">
      <c r="A66" s="19" t="s">
        <v>71</v>
      </c>
      <c r="B66" s="42">
        <v>30817.780220000001</v>
      </c>
      <c r="C66" s="42">
        <v>12942.44659</v>
      </c>
      <c r="D66" s="42">
        <v>171.82075</v>
      </c>
      <c r="E66" s="42">
        <v>392.07499999999999</v>
      </c>
      <c r="F66" s="41"/>
    </row>
    <row r="67" spans="1:6" ht="30" x14ac:dyDescent="0.25">
      <c r="A67" s="19" t="s">
        <v>72</v>
      </c>
      <c r="B67" s="42">
        <v>18206.72683</v>
      </c>
      <c r="C67" s="42">
        <v>3254.5413899999999</v>
      </c>
      <c r="D67" s="42">
        <v>1547.2794100000001</v>
      </c>
      <c r="E67" s="42"/>
      <c r="F67" s="41"/>
    </row>
    <row r="68" spans="1:6" x14ac:dyDescent="0.25">
      <c r="A68" s="19" t="s">
        <v>73</v>
      </c>
      <c r="B68" s="42">
        <v>22877.908179999999</v>
      </c>
      <c r="C68" s="42">
        <v>8242.5177100000001</v>
      </c>
      <c r="D68" s="42">
        <v>2716.6628000000001</v>
      </c>
      <c r="E68" s="42"/>
      <c r="F68" s="41"/>
    </row>
    <row r="69" spans="1:6" x14ac:dyDescent="0.25">
      <c r="A69" s="19" t="s">
        <v>74</v>
      </c>
      <c r="B69" s="42">
        <v>2328.9435699999999</v>
      </c>
      <c r="C69" s="42">
        <v>1800</v>
      </c>
      <c r="D69" s="42">
        <v>500</v>
      </c>
      <c r="E69" s="42"/>
      <c r="F69" s="41"/>
    </row>
    <row r="70" spans="1:6" ht="30" x14ac:dyDescent="0.25">
      <c r="A70" s="19" t="s">
        <v>75</v>
      </c>
      <c r="B70" s="42">
        <v>430564.19162</v>
      </c>
      <c r="C70" s="42">
        <v>4200</v>
      </c>
      <c r="D70" s="42">
        <v>1900</v>
      </c>
      <c r="E70" s="42"/>
      <c r="F70" s="41"/>
    </row>
    <row r="71" spans="1:6" x14ac:dyDescent="0.25">
      <c r="A71" s="19" t="s">
        <v>76</v>
      </c>
      <c r="B71" s="42">
        <v>9396.2549999999992</v>
      </c>
      <c r="C71" s="42">
        <v>6000</v>
      </c>
      <c r="D71" s="42">
        <v>2646.2550000000001</v>
      </c>
      <c r="E71" s="42"/>
      <c r="F71" s="41"/>
    </row>
    <row r="72" spans="1:6" x14ac:dyDescent="0.25">
      <c r="A72" s="19" t="s">
        <v>77</v>
      </c>
      <c r="B72" s="42">
        <v>59052.741730000002</v>
      </c>
      <c r="C72" s="42">
        <v>8850</v>
      </c>
      <c r="D72" s="42">
        <v>1910</v>
      </c>
      <c r="E72" s="42">
        <v>35120</v>
      </c>
      <c r="F72" s="41"/>
    </row>
    <row r="73" spans="1:6" x14ac:dyDescent="0.25">
      <c r="A73" s="19" t="s">
        <v>78</v>
      </c>
      <c r="B73" s="42">
        <v>326474.30323000002</v>
      </c>
      <c r="C73" s="42">
        <v>5207</v>
      </c>
      <c r="D73" s="42">
        <v>2066</v>
      </c>
      <c r="E73" s="42">
        <v>-60.559179999999998</v>
      </c>
      <c r="F73" s="41"/>
    </row>
    <row r="74" spans="1:6" x14ac:dyDescent="0.25">
      <c r="A74" s="19" t="s">
        <v>79</v>
      </c>
      <c r="B74" s="42">
        <v>379676.48995999998</v>
      </c>
      <c r="C74" s="42">
        <v>14171.89716</v>
      </c>
      <c r="D74" s="42">
        <v>4461.4995900000004</v>
      </c>
      <c r="E74" s="42">
        <v>45930.24278</v>
      </c>
      <c r="F74" s="41"/>
    </row>
    <row r="75" spans="1:6" ht="30" x14ac:dyDescent="0.25">
      <c r="A75" s="19" t="s">
        <v>80</v>
      </c>
      <c r="B75" s="42">
        <v>584712.01336999994</v>
      </c>
      <c r="C75" s="42">
        <v>11397.35117</v>
      </c>
      <c r="D75" s="42">
        <v>4760.7389499999999</v>
      </c>
      <c r="E75" s="42">
        <v>448397.72722</v>
      </c>
      <c r="F75" s="41"/>
    </row>
    <row r="76" spans="1:6" x14ac:dyDescent="0.25">
      <c r="A76" s="19" t="s">
        <v>81</v>
      </c>
      <c r="B76" s="42">
        <v>43160.536840000001</v>
      </c>
      <c r="C76" s="42">
        <v>1000</v>
      </c>
      <c r="D76" s="42">
        <v>500</v>
      </c>
      <c r="E76" s="42"/>
      <c r="F76" s="41"/>
    </row>
    <row r="77" spans="1:6" x14ac:dyDescent="0.25">
      <c r="A77" s="19" t="s">
        <v>82</v>
      </c>
      <c r="B77" s="42">
        <v>59096.901230000003</v>
      </c>
      <c r="C77" s="42">
        <v>35200</v>
      </c>
      <c r="D77" s="42">
        <v>17002.40956</v>
      </c>
      <c r="E77" s="42"/>
      <c r="F77" s="41"/>
    </row>
    <row r="78" spans="1:6" x14ac:dyDescent="0.25">
      <c r="A78" s="19" t="s">
        <v>83</v>
      </c>
      <c r="B78" s="42">
        <v>1971.67554</v>
      </c>
      <c r="C78" s="42">
        <v>200</v>
      </c>
      <c r="D78" s="42">
        <v>731</v>
      </c>
      <c r="E78" s="42"/>
      <c r="F78" s="41"/>
    </row>
    <row r="79" spans="1:6" ht="30" x14ac:dyDescent="0.25">
      <c r="A79" s="19" t="s">
        <v>84</v>
      </c>
      <c r="B79" s="42">
        <v>23839.327000000001</v>
      </c>
      <c r="C79" s="42">
        <v>2000</v>
      </c>
      <c r="D79" s="42">
        <v>1200</v>
      </c>
      <c r="E79" s="42"/>
      <c r="F79" s="41"/>
    </row>
    <row r="80" spans="1:6" x14ac:dyDescent="0.25">
      <c r="A80" s="19" t="s">
        <v>85</v>
      </c>
      <c r="B80" s="42">
        <v>30813.799569999999</v>
      </c>
      <c r="C80" s="42">
        <v>13750.9445</v>
      </c>
      <c r="D80" s="42">
        <v>3090.8911899999998</v>
      </c>
      <c r="E80" s="42">
        <v>10170.59511</v>
      </c>
      <c r="F80" s="41"/>
    </row>
    <row r="81" spans="1:6" x14ac:dyDescent="0.25">
      <c r="A81" s="19" t="s">
        <v>86</v>
      </c>
      <c r="B81" s="42">
        <v>16143.965249999999</v>
      </c>
      <c r="C81" s="42">
        <v>2000</v>
      </c>
      <c r="D81" s="42">
        <v>400</v>
      </c>
      <c r="E81" s="42"/>
      <c r="F81" s="41"/>
    </row>
    <row r="82" spans="1:6" x14ac:dyDescent="0.25">
      <c r="A82" s="19" t="s">
        <v>87</v>
      </c>
      <c r="B82" s="42">
        <v>82939.15883</v>
      </c>
      <c r="C82" s="42">
        <v>2500</v>
      </c>
      <c r="D82" s="42">
        <v>1450</v>
      </c>
      <c r="E82" s="42"/>
      <c r="F82" s="41"/>
    </row>
    <row r="83" spans="1:6" ht="30" x14ac:dyDescent="0.25">
      <c r="A83" s="19" t="s">
        <v>88</v>
      </c>
      <c r="B83" s="42">
        <v>12983.09938</v>
      </c>
      <c r="C83" s="42">
        <v>6900</v>
      </c>
      <c r="D83" s="42">
        <v>4309.0093800000004</v>
      </c>
      <c r="E83" s="42"/>
      <c r="F83" s="41"/>
    </row>
    <row r="84" spans="1:6" x14ac:dyDescent="0.25">
      <c r="A84" s="19" t="s">
        <v>89</v>
      </c>
      <c r="B84" s="42">
        <v>63.097999999999999</v>
      </c>
      <c r="C84" s="42"/>
      <c r="D84" s="42"/>
      <c r="E84" s="42"/>
      <c r="F84" s="41"/>
    </row>
    <row r="85" spans="1:6" x14ac:dyDescent="0.25">
      <c r="A85" s="19" t="s">
        <v>90</v>
      </c>
      <c r="B85" s="42">
        <v>2106.4250200000001</v>
      </c>
      <c r="C85" s="42">
        <v>1489.6742999999999</v>
      </c>
      <c r="D85" s="42">
        <v>476.01396</v>
      </c>
      <c r="E85" s="42"/>
      <c r="F85" s="41"/>
    </row>
    <row r="86" spans="1:6" x14ac:dyDescent="0.25">
      <c r="A86" s="19" t="s">
        <v>91</v>
      </c>
      <c r="B86" s="42">
        <v>2666.41</v>
      </c>
      <c r="C86" s="42">
        <v>1537</v>
      </c>
      <c r="D86" s="42">
        <v>906</v>
      </c>
      <c r="E86" s="42"/>
      <c r="F86" s="41"/>
    </row>
    <row r="87" spans="1:6" x14ac:dyDescent="0.25">
      <c r="A87" s="19" t="s">
        <v>92</v>
      </c>
      <c r="B87" s="42">
        <v>3636.7296700000002</v>
      </c>
      <c r="C87" s="42">
        <v>2661.3209700000002</v>
      </c>
      <c r="D87" s="42">
        <v>897.84858999999994</v>
      </c>
      <c r="E87" s="42"/>
      <c r="F87" s="41"/>
    </row>
    <row r="88" spans="1:6" x14ac:dyDescent="0.25">
      <c r="A88" s="19" t="s">
        <v>93</v>
      </c>
      <c r="B88" s="42">
        <v>1248348.5837699999</v>
      </c>
      <c r="C88" s="42">
        <v>18434.787090000002</v>
      </c>
      <c r="D88" s="42">
        <v>7623.7013699999998</v>
      </c>
      <c r="E88" s="42"/>
      <c r="F88" s="41"/>
    </row>
    <row r="89" spans="1:6" ht="30" x14ac:dyDescent="0.25">
      <c r="A89" s="19" t="s">
        <v>94</v>
      </c>
      <c r="B89" s="42">
        <v>206.50433000000001</v>
      </c>
      <c r="C89" s="42">
        <v>118.02367</v>
      </c>
      <c r="D89" s="42">
        <v>88.48066</v>
      </c>
      <c r="E89" s="42"/>
      <c r="F89" s="41"/>
    </row>
    <row r="90" spans="1:6" x14ac:dyDescent="0.25">
      <c r="A90" s="19" t="s">
        <v>95</v>
      </c>
      <c r="B90" s="42">
        <v>46638.944629999998</v>
      </c>
      <c r="C90" s="42">
        <v>1000</v>
      </c>
      <c r="D90" s="42">
        <v>733.66300000000001</v>
      </c>
      <c r="E90" s="42">
        <v>459.45299999999997</v>
      </c>
      <c r="F90" s="41"/>
    </row>
    <row r="91" spans="1:6" x14ac:dyDescent="0.25">
      <c r="A91" s="19" t="s">
        <v>96</v>
      </c>
      <c r="B91" s="42">
        <v>133572.35365</v>
      </c>
      <c r="C91" s="42">
        <v>10326.2896</v>
      </c>
      <c r="D91" s="42">
        <v>3916.37455</v>
      </c>
      <c r="E91" s="42"/>
      <c r="F91" s="41"/>
    </row>
    <row r="92" spans="1:6" x14ac:dyDescent="0.25">
      <c r="A92" s="19" t="s">
        <v>97</v>
      </c>
      <c r="B92" s="42">
        <v>1358.0598</v>
      </c>
      <c r="C92" s="42">
        <v>819.95680000000004</v>
      </c>
      <c r="D92" s="42"/>
      <c r="E92" s="42"/>
      <c r="F92" s="41"/>
    </row>
    <row r="93" spans="1:6" x14ac:dyDescent="0.25">
      <c r="A93" s="19" t="s">
        <v>98</v>
      </c>
      <c r="B93" s="42">
        <v>515.22369000000003</v>
      </c>
      <c r="C93" s="42">
        <v>274.2072</v>
      </c>
      <c r="D93" s="42">
        <v>130.64139</v>
      </c>
      <c r="E93" s="42"/>
      <c r="F93" s="41"/>
    </row>
    <row r="94" spans="1:6" ht="30" x14ac:dyDescent="0.25">
      <c r="A94" s="19" t="s">
        <v>99</v>
      </c>
      <c r="B94" s="42">
        <v>6685.0482599999996</v>
      </c>
      <c r="C94" s="42">
        <v>4261.2510899999997</v>
      </c>
      <c r="D94" s="42">
        <v>1944.25956</v>
      </c>
      <c r="E94" s="42"/>
      <c r="F94" s="41"/>
    </row>
    <row r="95" spans="1:6" ht="30" x14ac:dyDescent="0.25">
      <c r="A95" s="19" t="s">
        <v>100</v>
      </c>
      <c r="B95" s="42">
        <v>852.20497999999998</v>
      </c>
      <c r="C95" s="42"/>
      <c r="D95" s="42"/>
      <c r="E95" s="42"/>
      <c r="F95" s="41"/>
    </row>
    <row r="96" spans="1:6" ht="30" x14ac:dyDescent="0.25">
      <c r="A96" s="19" t="s">
        <v>101</v>
      </c>
      <c r="B96" s="42">
        <v>23993.322</v>
      </c>
      <c r="C96" s="42">
        <v>4486.8</v>
      </c>
      <c r="D96" s="42">
        <v>960.08399999999995</v>
      </c>
      <c r="E96" s="42"/>
      <c r="F96" s="41"/>
    </row>
    <row r="97" spans="1:6" x14ac:dyDescent="0.25">
      <c r="A97" s="20" t="s">
        <v>102</v>
      </c>
      <c r="B97" s="43">
        <v>3635098.2761599999</v>
      </c>
      <c r="C97" s="43">
        <v>207060.81353000001</v>
      </c>
      <c r="D97" s="43">
        <v>74838.243400000007</v>
      </c>
      <c r="E97" s="43">
        <v>540409.53393000003</v>
      </c>
      <c r="F97" s="41"/>
    </row>
    <row r="98" spans="1:6" x14ac:dyDescent="0.25">
      <c r="B98" s="41"/>
      <c r="C98" s="41"/>
      <c r="D98" s="41"/>
      <c r="E98" s="41"/>
    </row>
  </sheetData>
  <mergeCells count="59">
    <mergeCell ref="A1:E1"/>
    <mergeCell ref="A2:E2"/>
    <mergeCell ref="A5:D5"/>
    <mergeCell ref="A61:A62"/>
    <mergeCell ref="B61:B62"/>
    <mergeCell ref="C61:E61"/>
    <mergeCell ref="A7:D7"/>
    <mergeCell ref="A8:D8"/>
    <mergeCell ref="A9:D9"/>
    <mergeCell ref="A54:D54"/>
    <mergeCell ref="A53:D53"/>
    <mergeCell ref="A50:D50"/>
    <mergeCell ref="A59:D59"/>
    <mergeCell ref="A58:D58"/>
    <mergeCell ref="A57:D57"/>
    <mergeCell ref="A56:D56"/>
    <mergeCell ref="A55:D55"/>
    <mergeCell ref="A44:D44"/>
    <mergeCell ref="A43:D43"/>
    <mergeCell ref="A42:D42"/>
    <mergeCell ref="A46:D46"/>
    <mergeCell ref="A45:D45"/>
    <mergeCell ref="A37:D37"/>
    <mergeCell ref="A36:D36"/>
    <mergeCell ref="A35:D35"/>
    <mergeCell ref="A34:D34"/>
    <mergeCell ref="A41:D41"/>
    <mergeCell ref="A40:D40"/>
    <mergeCell ref="A39:D39"/>
    <mergeCell ref="A38:D38"/>
    <mergeCell ref="A33:D33"/>
    <mergeCell ref="A32:D32"/>
    <mergeCell ref="A31:D31"/>
    <mergeCell ref="A30:D30"/>
    <mergeCell ref="A29:D29"/>
    <mergeCell ref="A24:D24"/>
    <mergeCell ref="A23:D23"/>
    <mergeCell ref="A22:D22"/>
    <mergeCell ref="A21:D21"/>
    <mergeCell ref="A28:D28"/>
    <mergeCell ref="A27:D27"/>
    <mergeCell ref="A26:D26"/>
    <mergeCell ref="A25:D25"/>
    <mergeCell ref="A17:D17"/>
    <mergeCell ref="A16:D16"/>
    <mergeCell ref="A15:D15"/>
    <mergeCell ref="A20:D20"/>
    <mergeCell ref="A19:D19"/>
    <mergeCell ref="A18:D18"/>
    <mergeCell ref="A14:D14"/>
    <mergeCell ref="A13:D13"/>
    <mergeCell ref="A12:D12"/>
    <mergeCell ref="A10:D10"/>
    <mergeCell ref="A11:D11"/>
    <mergeCell ref="A49:D49"/>
    <mergeCell ref="A48:D48"/>
    <mergeCell ref="A47:D47"/>
    <mergeCell ref="A52:D52"/>
    <mergeCell ref="A51:D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zoomScaleNormal="100" zoomScaleSheetLayoutView="100" workbookViewId="0">
      <selection activeCell="B41" sqref="B41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" width="10.85546875" style="31" customWidth="1"/>
    <col min="17" max="16384" width="8.7109375" style="31"/>
  </cols>
  <sheetData>
    <row r="1" spans="1:20" s="28" customFormat="1" ht="15.75" x14ac:dyDescent="0.25">
      <c r="A1" s="27" t="s">
        <v>67</v>
      </c>
      <c r="C1" s="29" t="s">
        <v>13</v>
      </c>
    </row>
    <row r="2" spans="1:20" x14ac:dyDescent="0.25">
      <c r="A2" s="30" t="str">
        <f>TEXT(EndData2,"[$-FC19]ДД.ММ.ГГГ")</f>
        <v>06.05.2022</v>
      </c>
      <c r="B2" s="30">
        <f>A2+1</f>
        <v>44688</v>
      </c>
      <c r="C2" s="26" t="str">
        <f>TEXT(B2,"[$-FC19]ДД.ММ.ГГГ")</f>
        <v>07.05.2022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16655.330000000002</v>
      </c>
      <c r="D4" s="24">
        <v>30663.25</v>
      </c>
      <c r="E4" s="24">
        <v>1830</v>
      </c>
      <c r="F4" s="24">
        <v>464</v>
      </c>
      <c r="G4" s="24">
        <v>23227.083330000001</v>
      </c>
      <c r="H4" s="24">
        <v>12166.05</v>
      </c>
      <c r="I4" s="24">
        <v>10600</v>
      </c>
      <c r="J4" s="24">
        <v>10790.583329999999</v>
      </c>
      <c r="K4" s="24">
        <v>5415</v>
      </c>
      <c r="L4" s="24"/>
      <c r="M4" s="24">
        <v>231.41668999999999</v>
      </c>
      <c r="N4" s="24">
        <v>13502.833000000001</v>
      </c>
      <c r="O4" s="24">
        <v>20000</v>
      </c>
      <c r="P4" s="44">
        <v>145545.54634999999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1049</v>
      </c>
      <c r="C5" s="24">
        <v>11145.16</v>
      </c>
      <c r="D5" s="24">
        <v>104</v>
      </c>
      <c r="E5" s="24">
        <v>1176</v>
      </c>
      <c r="F5" s="24"/>
      <c r="G5" s="24">
        <v>39881.761930000001</v>
      </c>
      <c r="H5" s="24"/>
      <c r="I5" s="24">
        <v>500</v>
      </c>
      <c r="J5" s="24">
        <v>92624.563330000004</v>
      </c>
      <c r="K5" s="24">
        <v>2907</v>
      </c>
      <c r="L5" s="24"/>
      <c r="M5" s="24">
        <v>0.25001000000000001</v>
      </c>
      <c r="N5" s="24">
        <v>5000</v>
      </c>
      <c r="O5" s="24">
        <v>6539.9</v>
      </c>
      <c r="P5" s="44">
        <v>160927.63527</v>
      </c>
      <c r="Q5" s="32"/>
      <c r="R5" s="32"/>
      <c r="S5" s="32"/>
      <c r="T5" s="32"/>
    </row>
    <row r="6" spans="1:20" ht="39" x14ac:dyDescent="0.25">
      <c r="A6" s="21" t="s">
        <v>33</v>
      </c>
      <c r="B6" s="24">
        <v>65380.26079</v>
      </c>
      <c r="C6" s="24">
        <v>38899.381000000001</v>
      </c>
      <c r="D6" s="24">
        <v>16600</v>
      </c>
      <c r="E6" s="24">
        <v>8000</v>
      </c>
      <c r="F6" s="24"/>
      <c r="G6" s="24">
        <v>16397.833330000001</v>
      </c>
      <c r="H6" s="24">
        <v>6128.3</v>
      </c>
      <c r="I6" s="24">
        <v>4300</v>
      </c>
      <c r="J6" s="24">
        <v>25878.203000000001</v>
      </c>
      <c r="K6" s="24">
        <v>5250</v>
      </c>
      <c r="L6" s="24">
        <v>12338.25</v>
      </c>
      <c r="M6" s="24">
        <v>7458.8333300000004</v>
      </c>
      <c r="N6" s="24">
        <v>7000</v>
      </c>
      <c r="O6" s="24">
        <v>20549.556</v>
      </c>
      <c r="P6" s="44">
        <v>234180.61744999999</v>
      </c>
      <c r="Q6" s="32"/>
      <c r="R6" s="32"/>
      <c r="S6" s="32"/>
      <c r="T6" s="32"/>
    </row>
    <row r="7" spans="1:20" ht="102.75" x14ac:dyDescent="0.25">
      <c r="A7" s="21" t="s">
        <v>34</v>
      </c>
      <c r="B7" s="24"/>
      <c r="C7" s="24">
        <v>6152.1757600000001</v>
      </c>
      <c r="D7" s="24">
        <v>1746.23</v>
      </c>
      <c r="E7" s="24"/>
      <c r="F7" s="24">
        <v>2074.9699700000001</v>
      </c>
      <c r="G7" s="24">
        <v>1292.0250000000001</v>
      </c>
      <c r="H7" s="24">
        <v>100</v>
      </c>
      <c r="I7" s="24"/>
      <c r="J7" s="24">
        <v>1319.7739999999999</v>
      </c>
      <c r="K7" s="24">
        <v>1453.2</v>
      </c>
      <c r="L7" s="24">
        <v>5926.7039999999997</v>
      </c>
      <c r="M7" s="24">
        <v>5124.8032700000003</v>
      </c>
      <c r="N7" s="24">
        <v>450</v>
      </c>
      <c r="O7" s="24">
        <v>6481.9371199999996</v>
      </c>
      <c r="P7" s="44">
        <v>32121.81912</v>
      </c>
      <c r="Q7" s="32"/>
      <c r="R7" s="32"/>
      <c r="S7" s="32"/>
      <c r="T7" s="32"/>
    </row>
    <row r="8" spans="1:20" ht="76.5" customHeight="1" x14ac:dyDescent="0.25">
      <c r="A8" s="21" t="s">
        <v>35</v>
      </c>
      <c r="B8" s="24">
        <v>220</v>
      </c>
      <c r="C8" s="24"/>
      <c r="D8" s="24"/>
      <c r="E8" s="24"/>
      <c r="F8" s="24"/>
      <c r="G8" s="24">
        <v>35.591670000000001</v>
      </c>
      <c r="H8" s="24"/>
      <c r="I8" s="24"/>
      <c r="J8" s="24"/>
      <c r="K8" s="24">
        <v>40.484000000000002</v>
      </c>
      <c r="L8" s="24"/>
      <c r="M8" s="24"/>
      <c r="N8" s="24"/>
      <c r="O8" s="24"/>
      <c r="P8" s="44">
        <v>296.07567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>
        <v>4485.83</v>
      </c>
      <c r="D9" s="24">
        <v>652.75</v>
      </c>
      <c r="E9" s="24">
        <v>543</v>
      </c>
      <c r="F9" s="24">
        <v>146.166</v>
      </c>
      <c r="G9" s="24">
        <v>655.41665999999998</v>
      </c>
      <c r="H9" s="24"/>
      <c r="I9" s="24"/>
      <c r="J9" s="24"/>
      <c r="K9" s="24"/>
      <c r="L9" s="24">
        <v>267.58332999999999</v>
      </c>
      <c r="M9" s="24">
        <v>252.33332999999999</v>
      </c>
      <c r="N9" s="24">
        <v>748</v>
      </c>
      <c r="O9" s="24">
        <v>172.8</v>
      </c>
      <c r="P9" s="44">
        <v>7923.87932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670</v>
      </c>
      <c r="C10" s="24">
        <v>210.18600000000001</v>
      </c>
      <c r="D10" s="24">
        <v>186.8</v>
      </c>
      <c r="E10" s="24">
        <v>101.9</v>
      </c>
      <c r="F10" s="24"/>
      <c r="G10" s="24">
        <v>373.66399999999999</v>
      </c>
      <c r="H10" s="24">
        <v>105</v>
      </c>
      <c r="I10" s="24">
        <v>77</v>
      </c>
      <c r="J10" s="24">
        <v>83</v>
      </c>
      <c r="K10" s="24"/>
      <c r="L10" s="24">
        <v>110</v>
      </c>
      <c r="M10" s="24">
        <v>91.14</v>
      </c>
      <c r="N10" s="24">
        <v>92.275000000000006</v>
      </c>
      <c r="O10" s="24">
        <v>119.18</v>
      </c>
      <c r="P10" s="44">
        <v>2220.145</v>
      </c>
      <c r="Q10" s="32"/>
      <c r="R10" s="32"/>
      <c r="S10" s="32"/>
      <c r="T10" s="32"/>
    </row>
    <row r="11" spans="1:20" ht="77.25" x14ac:dyDescent="0.25">
      <c r="A11" s="21" t="s">
        <v>38</v>
      </c>
      <c r="B11" s="24">
        <v>2973</v>
      </c>
      <c r="C11" s="24">
        <v>1443.4949999999999</v>
      </c>
      <c r="D11" s="24">
        <v>225</v>
      </c>
      <c r="E11" s="24">
        <v>184</v>
      </c>
      <c r="F11" s="24">
        <v>54</v>
      </c>
      <c r="G11" s="24">
        <v>480</v>
      </c>
      <c r="H11" s="24">
        <v>45</v>
      </c>
      <c r="I11" s="24">
        <v>74</v>
      </c>
      <c r="J11" s="24">
        <v>405.75</v>
      </c>
      <c r="K11" s="24">
        <v>40.362000000000002</v>
      </c>
      <c r="L11" s="24">
        <v>60</v>
      </c>
      <c r="M11" s="24">
        <v>192.55</v>
      </c>
      <c r="N11" s="24">
        <v>267.03289999999998</v>
      </c>
      <c r="O11" s="24">
        <v>213.75051999999999</v>
      </c>
      <c r="P11" s="44">
        <v>6657.9404199999999</v>
      </c>
      <c r="Q11" s="32"/>
      <c r="R11" s="32"/>
      <c r="S11" s="32"/>
      <c r="T11" s="32"/>
    </row>
    <row r="12" spans="1:20" ht="90.75" customHeight="1" x14ac:dyDescent="0.25">
      <c r="A12" s="21" t="s">
        <v>39</v>
      </c>
      <c r="B12" s="24"/>
      <c r="C12" s="24">
        <v>1516.00973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1516.00973</v>
      </c>
      <c r="Q12" s="32"/>
      <c r="R12" s="32"/>
      <c r="S12" s="32"/>
      <c r="T12" s="32"/>
    </row>
    <row r="13" spans="1:20" ht="87.75" customHeight="1" x14ac:dyDescent="0.25">
      <c r="A13" s="21" t="s">
        <v>40</v>
      </c>
      <c r="B13" s="24"/>
      <c r="C13" s="24">
        <v>4931.8671299999996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4931.8671299999996</v>
      </c>
      <c r="Q13" s="32"/>
      <c r="R13" s="32"/>
      <c r="S13" s="32"/>
      <c r="T13" s="32"/>
    </row>
    <row r="14" spans="1:20" ht="77.25" customHeight="1" x14ac:dyDescent="0.25">
      <c r="A14" s="21" t="s">
        <v>41</v>
      </c>
      <c r="B14" s="24">
        <v>150</v>
      </c>
      <c r="C14" s="24">
        <v>412.94502</v>
      </c>
      <c r="D14" s="24"/>
      <c r="E14" s="24"/>
      <c r="F14" s="24"/>
      <c r="G14" s="24">
        <v>40</v>
      </c>
      <c r="H14" s="24"/>
      <c r="I14" s="24"/>
      <c r="J14" s="24">
        <v>38.298999999999999</v>
      </c>
      <c r="K14" s="24"/>
      <c r="L14" s="24"/>
      <c r="M14" s="24"/>
      <c r="N14" s="24"/>
      <c r="O14" s="24"/>
      <c r="P14" s="44">
        <v>641.24401999999998</v>
      </c>
      <c r="Q14" s="32"/>
      <c r="R14" s="32"/>
      <c r="S14" s="32"/>
      <c r="T14" s="32"/>
    </row>
    <row r="15" spans="1:20" ht="293.25" customHeight="1" x14ac:dyDescent="0.25">
      <c r="A15" s="21" t="s">
        <v>42</v>
      </c>
      <c r="B15" s="24">
        <v>19600</v>
      </c>
      <c r="C15" s="24">
        <v>12612.04017</v>
      </c>
      <c r="D15" s="24">
        <v>2700</v>
      </c>
      <c r="E15" s="24">
        <v>1764.20697</v>
      </c>
      <c r="F15" s="24"/>
      <c r="G15" s="24">
        <v>3780.25</v>
      </c>
      <c r="H15" s="24">
        <v>1570.1089999999999</v>
      </c>
      <c r="I15" s="24">
        <v>280</v>
      </c>
      <c r="J15" s="24">
        <v>3855</v>
      </c>
      <c r="K15" s="24">
        <v>2200</v>
      </c>
      <c r="L15" s="24">
        <v>1100</v>
      </c>
      <c r="M15" s="24">
        <v>1500</v>
      </c>
      <c r="N15" s="24">
        <v>1502.4197200000001</v>
      </c>
      <c r="O15" s="24">
        <v>1350</v>
      </c>
      <c r="P15" s="44">
        <v>53814.025860000002</v>
      </c>
      <c r="Q15" s="32"/>
      <c r="R15" s="32"/>
      <c r="S15" s="32"/>
      <c r="T15" s="32"/>
    </row>
    <row r="16" spans="1:20" ht="153.75" x14ac:dyDescent="0.25">
      <c r="A16" s="21" t="s">
        <v>43</v>
      </c>
      <c r="B16" s="24">
        <v>222672.97714</v>
      </c>
      <c r="C16" s="24">
        <v>103000</v>
      </c>
      <c r="D16" s="24">
        <v>55214.512000000002</v>
      </c>
      <c r="E16" s="24">
        <v>12225.3</v>
      </c>
      <c r="F16" s="24">
        <v>6547</v>
      </c>
      <c r="G16" s="24">
        <v>29993.432000000001</v>
      </c>
      <c r="H16" s="24">
        <v>11273.570009999999</v>
      </c>
      <c r="I16" s="24">
        <v>8500</v>
      </c>
      <c r="J16" s="24">
        <v>25350</v>
      </c>
      <c r="K16" s="24">
        <v>18320.019</v>
      </c>
      <c r="L16" s="24">
        <v>31076.210220000001</v>
      </c>
      <c r="M16" s="24"/>
      <c r="N16" s="24">
        <v>20000</v>
      </c>
      <c r="O16" s="24">
        <v>30441.329000000002</v>
      </c>
      <c r="P16" s="44">
        <v>574614.34936999995</v>
      </c>
      <c r="Q16" s="32"/>
      <c r="R16" s="32"/>
      <c r="S16" s="32"/>
      <c r="T16" s="32"/>
    </row>
    <row r="17" spans="1:20" ht="90" x14ac:dyDescent="0.25">
      <c r="A17" s="21" t="s">
        <v>44</v>
      </c>
      <c r="B17" s="24">
        <v>10185.354869999999</v>
      </c>
      <c r="C17" s="24">
        <v>4600</v>
      </c>
      <c r="D17" s="24">
        <v>1250</v>
      </c>
      <c r="E17" s="24"/>
      <c r="F17" s="24"/>
      <c r="G17" s="24"/>
      <c r="H17" s="24">
        <v>1022.04</v>
      </c>
      <c r="I17" s="24">
        <v>80</v>
      </c>
      <c r="J17" s="24">
        <v>2100</v>
      </c>
      <c r="K17" s="24"/>
      <c r="L17" s="24">
        <v>300</v>
      </c>
      <c r="M17" s="24"/>
      <c r="N17" s="24">
        <v>2476</v>
      </c>
      <c r="O17" s="24">
        <v>450</v>
      </c>
      <c r="P17" s="44">
        <v>22463.39487</v>
      </c>
      <c r="Q17" s="32"/>
      <c r="R17" s="32"/>
      <c r="S17" s="32"/>
      <c r="T17" s="32"/>
    </row>
    <row r="18" spans="1:20" ht="117" customHeight="1" x14ac:dyDescent="0.25">
      <c r="A18" s="21" t="s">
        <v>45</v>
      </c>
      <c r="B18" s="24">
        <v>78.925880000000006</v>
      </c>
      <c r="C18" s="24">
        <v>3.7224400000000002</v>
      </c>
      <c r="D18" s="24"/>
      <c r="E18" s="24"/>
      <c r="F18" s="24"/>
      <c r="G18" s="24"/>
      <c r="H18" s="24">
        <v>3.7250000000000001</v>
      </c>
      <c r="I18" s="24"/>
      <c r="J18" s="24">
        <v>3.7250000000000001</v>
      </c>
      <c r="K18" s="24"/>
      <c r="L18" s="24"/>
      <c r="M18" s="24">
        <v>8.02</v>
      </c>
      <c r="N18" s="24"/>
      <c r="O18" s="24"/>
      <c r="P18" s="44">
        <v>98.118319999999997</v>
      </c>
      <c r="Q18" s="32"/>
      <c r="R18" s="32"/>
      <c r="S18" s="32"/>
      <c r="T18" s="32"/>
    </row>
    <row r="19" spans="1:20" ht="105" customHeight="1" x14ac:dyDescent="0.25">
      <c r="A19" s="21" t="s">
        <v>46</v>
      </c>
      <c r="B19" s="24">
        <v>11882.15</v>
      </c>
      <c r="C19" s="24">
        <v>3300</v>
      </c>
      <c r="D19" s="24">
        <v>360</v>
      </c>
      <c r="E19" s="24">
        <v>275</v>
      </c>
      <c r="F19" s="24"/>
      <c r="G19" s="24"/>
      <c r="H19" s="24">
        <v>31.45</v>
      </c>
      <c r="I19" s="24">
        <v>10</v>
      </c>
      <c r="J19" s="24">
        <v>1615</v>
      </c>
      <c r="K19" s="24"/>
      <c r="L19" s="24">
        <v>327.90249999999997</v>
      </c>
      <c r="M19" s="24"/>
      <c r="N19" s="24">
        <v>495.75</v>
      </c>
      <c r="O19" s="24">
        <v>321.20699999999999</v>
      </c>
      <c r="P19" s="44">
        <v>18618.459500000001</v>
      </c>
      <c r="Q19" s="32"/>
      <c r="R19" s="32"/>
      <c r="S19" s="32"/>
      <c r="T19" s="32"/>
    </row>
    <row r="20" spans="1:20" ht="115.5" x14ac:dyDescent="0.25">
      <c r="A20" s="21" t="s">
        <v>47</v>
      </c>
      <c r="B20" s="24">
        <v>104051.14257</v>
      </c>
      <c r="C20" s="24">
        <v>29500</v>
      </c>
      <c r="D20" s="24">
        <v>14997.389709999999</v>
      </c>
      <c r="E20" s="24">
        <v>4500</v>
      </c>
      <c r="F20" s="24">
        <v>702.35</v>
      </c>
      <c r="G20" s="24">
        <v>8601.4</v>
      </c>
      <c r="H20" s="24">
        <v>3785.75</v>
      </c>
      <c r="I20" s="24">
        <v>1200</v>
      </c>
      <c r="J20" s="24">
        <v>18000</v>
      </c>
      <c r="K20" s="24">
        <v>4036.2</v>
      </c>
      <c r="L20" s="24">
        <v>5385.7</v>
      </c>
      <c r="M20" s="24"/>
      <c r="N20" s="24">
        <v>5000</v>
      </c>
      <c r="O20" s="24">
        <v>4200</v>
      </c>
      <c r="P20" s="44">
        <v>203959.93228000001</v>
      </c>
      <c r="Q20" s="32"/>
      <c r="R20" s="32"/>
      <c r="S20" s="32"/>
      <c r="T20" s="32"/>
    </row>
    <row r="21" spans="1:20" ht="64.5" x14ac:dyDescent="0.25">
      <c r="A21" s="21" t="s">
        <v>48</v>
      </c>
      <c r="B21" s="24">
        <v>15755.881799999999</v>
      </c>
      <c r="C21" s="24">
        <v>2526</v>
      </c>
      <c r="D21" s="24">
        <v>1117.25</v>
      </c>
      <c r="E21" s="24">
        <v>1184</v>
      </c>
      <c r="F21" s="24">
        <v>412</v>
      </c>
      <c r="G21" s="24">
        <v>1400</v>
      </c>
      <c r="H21" s="24">
        <v>41.543570000000003</v>
      </c>
      <c r="I21" s="24">
        <v>52</v>
      </c>
      <c r="J21" s="24">
        <v>3135.8733400000001</v>
      </c>
      <c r="K21" s="24">
        <v>431</v>
      </c>
      <c r="L21" s="24">
        <v>50</v>
      </c>
      <c r="M21" s="24">
        <v>300</v>
      </c>
      <c r="N21" s="24">
        <v>1048.75</v>
      </c>
      <c r="O21" s="24"/>
      <c r="P21" s="44">
        <v>27454.298709999999</v>
      </c>
      <c r="Q21" s="32"/>
      <c r="R21" s="32"/>
      <c r="S21" s="32"/>
      <c r="T21" s="32"/>
    </row>
    <row r="22" spans="1:20" ht="90" x14ac:dyDescent="0.25">
      <c r="A22" s="21" t="s">
        <v>49</v>
      </c>
      <c r="B22" s="24">
        <v>9209.8862200000003</v>
      </c>
      <c r="C22" s="24">
        <v>2000</v>
      </c>
      <c r="D22" s="24">
        <v>570</v>
      </c>
      <c r="E22" s="24">
        <v>367.85</v>
      </c>
      <c r="F22" s="24"/>
      <c r="G22" s="24">
        <v>112.21</v>
      </c>
      <c r="H22" s="24">
        <v>53</v>
      </c>
      <c r="I22" s="24">
        <v>114.6</v>
      </c>
      <c r="J22" s="24">
        <v>500</v>
      </c>
      <c r="K22" s="24">
        <v>240.61199999999999</v>
      </c>
      <c r="L22" s="24">
        <v>233.5</v>
      </c>
      <c r="M22" s="24"/>
      <c r="N22" s="24"/>
      <c r="O22" s="24">
        <v>383.09406000000001</v>
      </c>
      <c r="P22" s="44">
        <v>13784.752280000001</v>
      </c>
      <c r="Q22" s="32"/>
      <c r="R22" s="32"/>
      <c r="S22" s="32"/>
      <c r="T22" s="32"/>
    </row>
    <row r="23" spans="1:20" ht="77.25" x14ac:dyDescent="0.25">
      <c r="A23" s="21" t="s">
        <v>50</v>
      </c>
      <c r="B23" s="24">
        <v>535</v>
      </c>
      <c r="C23" s="24">
        <v>352.67088000000001</v>
      </c>
      <c r="D23" s="24">
        <v>350</v>
      </c>
      <c r="E23" s="24">
        <v>230</v>
      </c>
      <c r="F23" s="24">
        <v>75.8</v>
      </c>
      <c r="G23" s="24">
        <v>350</v>
      </c>
      <c r="H23" s="24">
        <v>70</v>
      </c>
      <c r="I23" s="24">
        <v>37</v>
      </c>
      <c r="J23" s="24">
        <v>273.25</v>
      </c>
      <c r="K23" s="24">
        <v>115.39639</v>
      </c>
      <c r="L23" s="24">
        <v>70</v>
      </c>
      <c r="M23" s="24">
        <v>100</v>
      </c>
      <c r="N23" s="24">
        <v>85.227000000000004</v>
      </c>
      <c r="O23" s="24">
        <v>87.780540000000002</v>
      </c>
      <c r="P23" s="44">
        <v>2732.1248099999998</v>
      </c>
      <c r="Q23" s="32"/>
      <c r="R23" s="32"/>
      <c r="S23" s="32"/>
      <c r="T23" s="32"/>
    </row>
    <row r="24" spans="1:20" ht="77.25" x14ac:dyDescent="0.25">
      <c r="A24" s="21" t="s">
        <v>51</v>
      </c>
      <c r="B24" s="24">
        <v>885.91378999999995</v>
      </c>
      <c r="C24" s="24">
        <v>2696.1741200000001</v>
      </c>
      <c r="D24" s="24">
        <v>600</v>
      </c>
      <c r="E24" s="24"/>
      <c r="F24" s="24"/>
      <c r="G24" s="24">
        <v>285.70832999999999</v>
      </c>
      <c r="H24" s="24">
        <v>135.809</v>
      </c>
      <c r="I24" s="24"/>
      <c r="J24" s="24">
        <v>2356.69</v>
      </c>
      <c r="K24" s="24"/>
      <c r="L24" s="24"/>
      <c r="M24" s="24"/>
      <c r="N24" s="24"/>
      <c r="O24" s="24"/>
      <c r="P24" s="44">
        <v>6960.2952400000004</v>
      </c>
      <c r="Q24" s="32"/>
      <c r="R24" s="32"/>
      <c r="S24" s="32"/>
      <c r="T24" s="32"/>
    </row>
    <row r="25" spans="1:20" ht="80.25" customHeight="1" x14ac:dyDescent="0.25">
      <c r="A25" s="21" t="s">
        <v>52</v>
      </c>
      <c r="B25" s="24">
        <v>12216.6461</v>
      </c>
      <c r="C25" s="24">
        <v>520.79999999999995</v>
      </c>
      <c r="D25" s="24"/>
      <c r="E25" s="24"/>
      <c r="F25" s="24"/>
      <c r="G25" s="24">
        <v>1500</v>
      </c>
      <c r="H25" s="24"/>
      <c r="I25" s="24"/>
      <c r="J25" s="24">
        <v>5298.6666800000003</v>
      </c>
      <c r="K25" s="24"/>
      <c r="L25" s="24"/>
      <c r="M25" s="24"/>
      <c r="N25" s="24"/>
      <c r="O25" s="24"/>
      <c r="P25" s="44">
        <v>19536.112779999999</v>
      </c>
      <c r="Q25" s="32"/>
      <c r="R25" s="32"/>
      <c r="S25" s="32"/>
      <c r="T25" s="32"/>
    </row>
    <row r="26" spans="1:20" ht="166.5" x14ac:dyDescent="0.25">
      <c r="A26" s="21" t="s">
        <v>53</v>
      </c>
      <c r="B26" s="24">
        <v>350</v>
      </c>
      <c r="C26" s="24">
        <v>210</v>
      </c>
      <c r="D26" s="24">
        <v>70</v>
      </c>
      <c r="E26" s="24"/>
      <c r="F26" s="24"/>
      <c r="G26" s="24"/>
      <c r="H26" s="24"/>
      <c r="I26" s="24"/>
      <c r="J26" s="24">
        <v>65.33</v>
      </c>
      <c r="K26" s="24"/>
      <c r="L26" s="24"/>
      <c r="M26" s="24"/>
      <c r="N26" s="24"/>
      <c r="O26" s="24"/>
      <c r="P26" s="44">
        <v>695.33</v>
      </c>
      <c r="Q26" s="32"/>
      <c r="R26" s="32"/>
      <c r="S26" s="32"/>
      <c r="T26" s="32"/>
    </row>
    <row r="27" spans="1:20" ht="51.75" x14ac:dyDescent="0.25">
      <c r="A27" s="21" t="s">
        <v>54</v>
      </c>
      <c r="B27" s="24"/>
      <c r="C27" s="24"/>
      <c r="D27" s="24"/>
      <c r="E27" s="24"/>
      <c r="F27" s="24"/>
      <c r="G27" s="24"/>
      <c r="H27" s="24"/>
      <c r="I27" s="24"/>
      <c r="J27" s="24">
        <v>37209</v>
      </c>
      <c r="K27" s="24"/>
      <c r="L27" s="24"/>
      <c r="M27" s="24"/>
      <c r="N27" s="24"/>
      <c r="O27" s="24"/>
      <c r="P27" s="44">
        <v>37209</v>
      </c>
      <c r="Q27" s="32"/>
      <c r="R27" s="32"/>
      <c r="S27" s="32"/>
      <c r="T27" s="32"/>
    </row>
    <row r="28" spans="1:20" ht="64.5" x14ac:dyDescent="0.25">
      <c r="A28" s="21" t="s">
        <v>55</v>
      </c>
      <c r="B28" s="24"/>
      <c r="C28" s="24">
        <v>39794.383329999997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39794.383329999997</v>
      </c>
      <c r="Q28" s="32"/>
      <c r="R28" s="32"/>
      <c r="S28" s="32"/>
      <c r="T28" s="32"/>
    </row>
    <row r="29" spans="1:20" ht="77.25" x14ac:dyDescent="0.25">
      <c r="A29" s="21" t="s">
        <v>56</v>
      </c>
      <c r="B29" s="24"/>
      <c r="C29" s="24"/>
      <c r="D29" s="24"/>
      <c r="E29" s="24"/>
      <c r="F29" s="24"/>
      <c r="G29" s="24"/>
      <c r="H29" s="24"/>
      <c r="I29" s="24"/>
      <c r="J29" s="24">
        <v>71796.45822</v>
      </c>
      <c r="K29" s="24"/>
      <c r="L29" s="24"/>
      <c r="M29" s="24"/>
      <c r="N29" s="24"/>
      <c r="O29" s="24"/>
      <c r="P29" s="44">
        <v>71796.45822</v>
      </c>
      <c r="Q29" s="32"/>
      <c r="R29" s="32"/>
      <c r="S29" s="32"/>
      <c r="T29" s="32"/>
    </row>
    <row r="30" spans="1:20" ht="64.5" x14ac:dyDescent="0.25">
      <c r="A30" s="21" t="s">
        <v>57</v>
      </c>
      <c r="B30" s="24">
        <v>39819.618799999997</v>
      </c>
      <c r="C30" s="24">
        <v>7800</v>
      </c>
      <c r="D30" s="24">
        <v>860</v>
      </c>
      <c r="E30" s="24">
        <v>790</v>
      </c>
      <c r="F30" s="24">
        <v>500</v>
      </c>
      <c r="G30" s="24">
        <v>2282.48</v>
      </c>
      <c r="H30" s="24">
        <v>1700</v>
      </c>
      <c r="I30" s="24">
        <v>1046.0899999999999</v>
      </c>
      <c r="J30" s="24">
        <v>5874</v>
      </c>
      <c r="K30" s="24">
        <v>1230.2919999999999</v>
      </c>
      <c r="L30" s="24">
        <v>3092.1</v>
      </c>
      <c r="M30" s="24">
        <v>3445.4</v>
      </c>
      <c r="N30" s="24">
        <v>2792.79</v>
      </c>
      <c r="O30" s="24">
        <v>3136.1709099999998</v>
      </c>
      <c r="P30" s="44">
        <v>74368.941709999999</v>
      </c>
      <c r="Q30" s="32"/>
      <c r="R30" s="32"/>
      <c r="S30" s="32"/>
      <c r="T30" s="32"/>
    </row>
    <row r="31" spans="1:20" ht="26.25" x14ac:dyDescent="0.25">
      <c r="A31" s="21" t="s">
        <v>58</v>
      </c>
      <c r="B31" s="24"/>
      <c r="C31" s="24"/>
      <c r="D31" s="24"/>
      <c r="E31" s="24"/>
      <c r="F31" s="24"/>
      <c r="G31" s="24"/>
      <c r="H31" s="24">
        <v>3836.0810000000001</v>
      </c>
      <c r="I31" s="24"/>
      <c r="J31" s="24"/>
      <c r="K31" s="24"/>
      <c r="L31" s="24"/>
      <c r="M31" s="24"/>
      <c r="N31" s="24"/>
      <c r="O31" s="24"/>
      <c r="P31" s="44">
        <v>3836.0810000000001</v>
      </c>
      <c r="Q31" s="32"/>
      <c r="R31" s="32"/>
      <c r="S31" s="32"/>
      <c r="T31" s="32"/>
    </row>
    <row r="32" spans="1:20" ht="17.25" customHeight="1" x14ac:dyDescent="0.25">
      <c r="A32" s="21" t="s">
        <v>59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>
        <v>62.5</v>
      </c>
      <c r="N32" s="24"/>
      <c r="O32" s="24"/>
      <c r="P32" s="44">
        <v>62.5</v>
      </c>
      <c r="Q32" s="32"/>
      <c r="R32" s="32"/>
      <c r="S32" s="32"/>
      <c r="T32" s="32"/>
    </row>
    <row r="33" spans="1:20" ht="26.25" x14ac:dyDescent="0.25">
      <c r="A33" s="21" t="s">
        <v>60</v>
      </c>
      <c r="B33" s="24"/>
      <c r="C33" s="24">
        <v>346.53465</v>
      </c>
      <c r="D33" s="24"/>
      <c r="E33" s="24"/>
      <c r="F33" s="24"/>
      <c r="G33" s="24"/>
      <c r="H33" s="24">
        <v>929.6</v>
      </c>
      <c r="I33" s="24"/>
      <c r="J33" s="24"/>
      <c r="K33" s="24"/>
      <c r="L33" s="24"/>
      <c r="M33" s="24"/>
      <c r="N33" s="24"/>
      <c r="O33" s="24"/>
      <c r="P33" s="44">
        <v>1276.13465</v>
      </c>
      <c r="Q33" s="32"/>
      <c r="R33" s="32"/>
      <c r="S33" s="32"/>
      <c r="T33" s="32"/>
    </row>
    <row r="34" spans="1:20" ht="39" x14ac:dyDescent="0.25">
      <c r="A34" s="21" t="s">
        <v>61</v>
      </c>
      <c r="B34" s="24"/>
      <c r="C34" s="24"/>
      <c r="D34" s="24">
        <v>88.683329999999998</v>
      </c>
      <c r="E34" s="24">
        <v>43.174999999999997</v>
      </c>
      <c r="F34" s="24">
        <v>17.41667</v>
      </c>
      <c r="G34" s="24">
        <v>86.166669999999996</v>
      </c>
      <c r="H34" s="24">
        <v>37.716670000000001</v>
      </c>
      <c r="I34" s="24">
        <v>3.14167</v>
      </c>
      <c r="J34" s="24">
        <v>149.89167</v>
      </c>
      <c r="K34" s="24">
        <v>22.858329999999999</v>
      </c>
      <c r="L34" s="24">
        <v>40.791670000000003</v>
      </c>
      <c r="M34" s="24">
        <v>53.616669999999999</v>
      </c>
      <c r="N34" s="24">
        <v>36.208329999999997</v>
      </c>
      <c r="O34" s="24">
        <v>15.41667</v>
      </c>
      <c r="P34" s="44">
        <v>595.08335</v>
      </c>
      <c r="Q34" s="32"/>
      <c r="R34" s="32"/>
      <c r="S34" s="32"/>
      <c r="T34" s="32"/>
    </row>
    <row r="35" spans="1:20" ht="114.75" customHeight="1" x14ac:dyDescent="0.25">
      <c r="A35" s="21" t="s">
        <v>62</v>
      </c>
      <c r="B35" s="24">
        <v>33143.023800000003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44">
        <v>33143.023800000003</v>
      </c>
      <c r="Q35" s="32"/>
      <c r="R35" s="32"/>
      <c r="S35" s="32"/>
      <c r="T35" s="32"/>
    </row>
    <row r="36" spans="1:20" ht="64.5" x14ac:dyDescent="0.25">
      <c r="A36" s="21" t="s">
        <v>63</v>
      </c>
      <c r="B36" s="24">
        <v>13369.40425</v>
      </c>
      <c r="C36" s="24">
        <v>2105.2634800000001</v>
      </c>
      <c r="D36" s="24">
        <v>350</v>
      </c>
      <c r="E36" s="24">
        <v>1000.00015</v>
      </c>
      <c r="F36" s="24"/>
      <c r="G36" s="24">
        <v>71.599999999999994</v>
      </c>
      <c r="H36" s="24">
        <v>254.71583000000001</v>
      </c>
      <c r="I36" s="24">
        <v>50</v>
      </c>
      <c r="J36" s="24">
        <v>3150.0004800000002</v>
      </c>
      <c r="K36" s="24"/>
      <c r="L36" s="24">
        <v>105.26317</v>
      </c>
      <c r="M36" s="24"/>
      <c r="N36" s="24">
        <v>253</v>
      </c>
      <c r="O36" s="24">
        <v>264.10446999999999</v>
      </c>
      <c r="P36" s="44">
        <v>20973.35183</v>
      </c>
      <c r="Q36" s="32"/>
      <c r="R36" s="32"/>
      <c r="S36" s="32"/>
      <c r="T36" s="32"/>
    </row>
    <row r="37" spans="1:20" ht="39" x14ac:dyDescent="0.25">
      <c r="A37" s="21" t="s">
        <v>64</v>
      </c>
      <c r="B37" s="24">
        <v>3000</v>
      </c>
      <c r="C37" s="24">
        <v>1453.9235200000001</v>
      </c>
      <c r="D37" s="24">
        <v>150</v>
      </c>
      <c r="E37" s="24">
        <v>99.975999999999999</v>
      </c>
      <c r="F37" s="24"/>
      <c r="G37" s="24">
        <v>274.95800000000003</v>
      </c>
      <c r="H37" s="24">
        <v>99.975999999999999</v>
      </c>
      <c r="I37" s="24">
        <v>99.975999999999999</v>
      </c>
      <c r="J37" s="24"/>
      <c r="K37" s="24"/>
      <c r="L37" s="24"/>
      <c r="M37" s="24">
        <v>74.981999999999999</v>
      </c>
      <c r="N37" s="24">
        <v>163.91258999999999</v>
      </c>
      <c r="O37" s="24">
        <v>138.58815999999999</v>
      </c>
      <c r="P37" s="44">
        <v>5556.2922699999999</v>
      </c>
      <c r="Q37" s="32"/>
      <c r="R37" s="32"/>
      <c r="S37" s="32"/>
      <c r="T37" s="32"/>
    </row>
    <row r="38" spans="1:20" ht="51.75" x14ac:dyDescent="0.25">
      <c r="A38" s="21" t="s">
        <v>65</v>
      </c>
      <c r="B38" s="24"/>
      <c r="C38" s="24"/>
      <c r="D38" s="24"/>
      <c r="E38" s="24"/>
      <c r="F38" s="24"/>
      <c r="G38" s="24"/>
      <c r="H38" s="24"/>
      <c r="I38" s="24"/>
      <c r="J38" s="24"/>
      <c r="K38" s="24">
        <v>68.781130000000005</v>
      </c>
      <c r="L38" s="24"/>
      <c r="M38" s="24"/>
      <c r="N38" s="24"/>
      <c r="O38" s="24"/>
      <c r="P38" s="44">
        <v>68.781130000000005</v>
      </c>
      <c r="Q38" s="32"/>
      <c r="R38" s="32"/>
      <c r="S38" s="32"/>
      <c r="T38" s="32"/>
    </row>
    <row r="39" spans="1:20" x14ac:dyDescent="0.25">
      <c r="A39" s="22" t="s">
        <v>66</v>
      </c>
      <c r="B39" s="25">
        <v>567198.18600999995</v>
      </c>
      <c r="C39" s="25">
        <v>298673.89223</v>
      </c>
      <c r="D39" s="25">
        <v>128855.86504</v>
      </c>
      <c r="E39" s="25">
        <v>34314.40812</v>
      </c>
      <c r="F39" s="25">
        <v>10993.70264</v>
      </c>
      <c r="G39" s="25">
        <v>131121.58092000001</v>
      </c>
      <c r="H39" s="25">
        <v>43389.436079999999</v>
      </c>
      <c r="I39" s="25">
        <v>27023.807669999998</v>
      </c>
      <c r="J39" s="25">
        <v>311873.05804999999</v>
      </c>
      <c r="K39" s="25">
        <v>41771.204850000002</v>
      </c>
      <c r="L39" s="25">
        <v>60484.004889999997</v>
      </c>
      <c r="M39" s="25">
        <v>18895.845300000001</v>
      </c>
      <c r="N39" s="25">
        <v>60914.198539999998</v>
      </c>
      <c r="O39" s="25">
        <v>94864.814450000005</v>
      </c>
      <c r="P39" s="44">
        <v>1830374.0047899999</v>
      </c>
      <c r="Q39" s="40"/>
      <c r="R39" s="40"/>
      <c r="S39" s="40"/>
      <c r="T39" s="40"/>
    </row>
    <row r="40" spans="1:20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20" x14ac:dyDescent="0.25">
      <c r="A41" s="36" t="s">
        <v>30</v>
      </c>
      <c r="B41" s="45">
        <f>P39+Учреждения!B97</f>
        <v>5465472.2809499996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20" ht="32.25" customHeight="1" x14ac:dyDescent="0.25">
      <c r="A42" s="36" t="str">
        <f>CONCATENATE("Остатки бюджетных средств на ",C2,"г.")</f>
        <v>Остатки бюджетных средств на 07.05.2022г.</v>
      </c>
      <c r="B42" s="45">
        <v>7726691.2000000002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2022-05-11T05:03:34Z</dcterms:modified>
</cp:coreProperties>
</file>