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Учреждения!$55:$56</definedName>
    <definedName name="_xlnm.Print_Area" localSheetId="1">'Муниципальные районы'!$A$1:$P$29</definedName>
    <definedName name="_xlnm.Print_Area" localSheetId="0">Учреждения!$A$1:$E$92</definedName>
  </definedNames>
  <calcPr calcId="162913" refMode="R1C1"/>
</workbook>
</file>

<file path=xl/calcChain.xml><?xml version="1.0" encoding="utf-8"?>
<calcChain xmlns="http://schemas.openxmlformats.org/spreadsheetml/2006/main">
  <c r="B27" i="2" l="1"/>
  <c r="B90" i="1"/>
  <c r="E51" i="1" l="1"/>
  <c r="E8" i="1" s="1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<sst xmlns="http://schemas.openxmlformats.org/spreadsheetml/2006/main" count="134" uniqueCount="133">
  <si>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</si>
  <si>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</si>
  <si>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</si>
  <si>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</si>
  <si>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</si>
  <si>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</si>
  <si>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</si>
  <si>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</si>
  <si>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</si>
  <si>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</si>
  <si>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</si>
  <si>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</si>
  <si>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</si>
  <si>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</si>
  <si>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</si>
  <si>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</si>
  <si>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</si>
  <si>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</si>
  <si>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</si>
  <si>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</si>
  <si>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</si>
  <si>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</si>
  <si>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</si>
  <si>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</si>
  <si>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</si>
  <si>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</si>
  <si>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</si>
  <si>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</si>
  <si>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</si>
  <si>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</si>
  <si>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</si>
  <si>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</si>
  <si>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</si>
  <si>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</si>
  <si>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</si>
  <si>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</si>
  <si>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</si>
  <si>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</si>
  <si>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</si>
  <si>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</si>
  <si>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</si>
  <si>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</si>
  <si>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</si>
  <si>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</si>
  <si>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</si>
  <si>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</si>
  <si>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</si>
  <si>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</si>
  <si>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Государственная поддержка отрасли культуры</t>
  </si>
  <si>
    <t>Реализация программ формирования современной городской среды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</si>
  <si>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</si>
  <si>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</si>
  <si>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</si>
  <si>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20.05.2022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</si>
  <si>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</si>
  <si>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</si>
  <si>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</si>
  <si>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</si>
  <si>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</si>
  <si>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</si>
  <si>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</si>
  <si>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</si>
  <si>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</si>
  <si>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</si>
  <si>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</si>
  <si>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</si>
  <si>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</si>
  <si>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</si>
  <si>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</si>
  <si>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</si>
  <si>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</si>
  <si>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</si>
  <si>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</si>
  <si>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</si>
  <si>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</si>
  <si>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</si>
  <si>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</si>
  <si>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</si>
  <si>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</si>
  <si>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</si>
  <si>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</si>
  <si>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</si>
  <si>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</si>
  <si>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</si>
  <si>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</si>
  <si>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</si>
  <si>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</si>
  <si>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11.05.2022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</si>
  <si>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</si>
  <si>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</si>
  <si>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</si>
  <si>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</si>
  <si>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</si>
  <si>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</si>
  <si>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</si>
  <si>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</si>
  <si>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</si>
  <si>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</si>
  <si>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</si>
  <si>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</si>
  <si>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</si>
  <si>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</si>
  <si>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</si>
  <si>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</si>
  <si>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</si>
  <si>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</si>
  <si>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</si>
  <si>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</si>
  <si>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</si>
  <si>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</si>
  <si>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</si>
  <si>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</si>
  <si>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</si>
  <si>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</si>
  <si>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</si>
  <si>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</si>
  <si>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</si>
  <si>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</si>
  <si>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</si>
  <si>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</si>
  <si>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</si>
  <si>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</si>
  <si>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</si>
  <si>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</si>
  <si>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</si>
  <si>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</si>
  <si>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</si>
  <si>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создание модельных муниципальных библиотек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</si>
  <si>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</si>
  <si>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</si>
  <si>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20.05.2022)</t>
  </si>
  <si>
    <t>Остатки бюджетных средств на 23.05.2022</t>
  </si>
  <si>
    <t>Погашение бюджетного кредита на пополнение остатка средств на едином счете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</si>
</sst>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i/>
      <sz val="11"/>
      <name val="Times New Roman"/>
      <family val="1"/>
      <charset val="204"/>
    </font>
    <font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 wrapText="1"/>
    </xf>
    <xf numFmtId="166" fontId="18" fillId="0" borderId="4" xfId="1" applyNumberFormat="1" applyFont="1" applyFill="1" applyBorder="1" applyAlignment="1" applyProtection="1">
      <alignment horizontal="right" vertical="center"/>
    </xf>
    <xf numFmtId="49" fontId="18" fillId="0" borderId="4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BreakPreview" zoomScaleNormal="100" zoomScaleSheetLayoutView="100" workbookViewId="0">
      <selection activeCell="E6" sqref="E6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9" t="s">
        <v>0</v>
      </c>
      <c r="B1" s="49"/>
      <c r="C1" s="49"/>
      <c r="D1" s="49"/>
      <c r="E1" s="49"/>
      <c r="F1" s="37" t="s">
        <v>87</v>
      </c>
      <c r="G1" s="38" t="str">
        <f>TEXT(F1,"[$-FC19]ДД ММММ")</f>
        <v>11 мая</v>
      </c>
      <c r="H1" s="38" t="str">
        <f>TEXT(F1,"[$-FC19]ДД.ММ.ГГГ \г")</f>
        <v>11.05.2022 г</v>
      </c>
    </row>
    <row r="2" spans="1:9" ht="15.75" x14ac:dyDescent="0.25">
      <c r="A2" s="49" t="str">
        <f>CONCATENATE("с ",G1," по ",G2,"ода")</f>
        <v>с 11 мая по 20 мая 2022 года</v>
      </c>
      <c r="B2" s="49"/>
      <c r="C2" s="49"/>
      <c r="D2" s="49"/>
      <c r="E2" s="49"/>
      <c r="F2" s="37" t="s">
        <v>53</v>
      </c>
      <c r="G2" s="38" t="str">
        <f>TEXT(F2,"[$-FC19]ДД ММММ ГГГ \г")</f>
        <v>20 мая 2022 г</v>
      </c>
      <c r="H2" s="38" t="str">
        <f>TEXT(F2,"[$-FC19]ДД.ММ.ГГГ \г")</f>
        <v>20.05.2022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0" t="str">
        <f>CONCATENATE("Остатки средств на ",H1,".")</f>
        <v>Остатки средств на 11.05.2022 г.</v>
      </c>
      <c r="B5" s="51"/>
      <c r="C5" s="51"/>
      <c r="D5" s="52"/>
      <c r="E5" s="8">
        <v>7726691.2000000002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7" t="s">
        <v>2</v>
      </c>
      <c r="B7" s="58"/>
      <c r="C7" s="58"/>
      <c r="D7" s="58"/>
      <c r="E7" s="13"/>
    </row>
    <row r="8" spans="1:9" x14ac:dyDescent="0.25">
      <c r="A8" s="59" t="s">
        <v>3</v>
      </c>
      <c r="B8" s="58"/>
      <c r="C8" s="58"/>
      <c r="D8" s="58"/>
      <c r="E8" s="9">
        <f>E51-E9</f>
        <v>721840.17848999938</v>
      </c>
    </row>
    <row r="9" spans="1:9" x14ac:dyDescent="0.25">
      <c r="A9" s="60" t="s">
        <v>4</v>
      </c>
      <c r="B9" s="58"/>
      <c r="C9" s="58"/>
      <c r="D9" s="58"/>
      <c r="E9" s="14">
        <f>SUM(E10:E50)</f>
        <v>701609.39999999991</v>
      </c>
    </row>
    <row r="10" spans="1:9" ht="21" customHeight="1" x14ac:dyDescent="0.25">
      <c r="A10" s="48" t="s">
        <v>88</v>
      </c>
      <c r="B10" s="48"/>
      <c r="C10" s="48"/>
      <c r="D10" s="48"/>
      <c r="E10" s="47">
        <v>82963.7</v>
      </c>
    </row>
    <row r="11" spans="1:9" ht="69" customHeight="1" x14ac:dyDescent="0.25">
      <c r="A11" s="48" t="s">
        <v>89</v>
      </c>
      <c r="B11" s="48"/>
      <c r="C11" s="48"/>
      <c r="D11" s="48"/>
      <c r="E11" s="47">
        <v>4648.8</v>
      </c>
    </row>
    <row r="12" spans="1:9" ht="47.25" customHeight="1" x14ac:dyDescent="0.25">
      <c r="A12" s="48" t="s">
        <v>90</v>
      </c>
      <c r="B12" s="48"/>
      <c r="C12" s="48"/>
      <c r="D12" s="48"/>
      <c r="E12" s="47">
        <v>52402.400000000001</v>
      </c>
    </row>
    <row r="13" spans="1:9" ht="51.75" customHeight="1" x14ac:dyDescent="0.25">
      <c r="A13" s="48" t="s">
        <v>91</v>
      </c>
      <c r="B13" s="48"/>
      <c r="C13" s="48"/>
      <c r="D13" s="48"/>
      <c r="E13" s="47">
        <v>111</v>
      </c>
    </row>
    <row r="14" spans="1:9" ht="68.25" customHeight="1" x14ac:dyDescent="0.25">
      <c r="A14" s="48" t="s">
        <v>92</v>
      </c>
      <c r="B14" s="48"/>
      <c r="C14" s="48"/>
      <c r="D14" s="48"/>
      <c r="E14" s="47">
        <v>950</v>
      </c>
    </row>
    <row r="15" spans="1:9" ht="28.5" customHeight="1" x14ac:dyDescent="0.25">
      <c r="A15" s="48" t="s">
        <v>93</v>
      </c>
      <c r="B15" s="48"/>
      <c r="C15" s="48"/>
      <c r="D15" s="48"/>
      <c r="E15" s="47">
        <v>4198.3</v>
      </c>
    </row>
    <row r="16" spans="1:9" ht="19.5" customHeight="1" x14ac:dyDescent="0.25">
      <c r="A16" s="48" t="s">
        <v>94</v>
      </c>
      <c r="B16" s="48"/>
      <c r="C16" s="48"/>
      <c r="D16" s="48"/>
      <c r="E16" s="47">
        <v>211.8</v>
      </c>
    </row>
    <row r="17" spans="1:5" ht="32.25" customHeight="1" x14ac:dyDescent="0.25">
      <c r="A17" s="48" t="s">
        <v>95</v>
      </c>
      <c r="B17" s="48"/>
      <c r="C17" s="48"/>
      <c r="D17" s="48"/>
      <c r="E17" s="47">
        <v>2543</v>
      </c>
    </row>
    <row r="18" spans="1:5" ht="30.75" customHeight="1" x14ac:dyDescent="0.25">
      <c r="A18" s="48" t="s">
        <v>96</v>
      </c>
      <c r="B18" s="48"/>
      <c r="C18" s="48"/>
      <c r="D18" s="48"/>
      <c r="E18" s="47">
        <v>82013.600000000006</v>
      </c>
    </row>
    <row r="19" spans="1:5" ht="30.75" customHeight="1" x14ac:dyDescent="0.25">
      <c r="A19" s="48" t="s">
        <v>97</v>
      </c>
      <c r="B19" s="48"/>
      <c r="C19" s="48"/>
      <c r="D19" s="48"/>
      <c r="E19" s="47">
        <v>14978.3</v>
      </c>
    </row>
    <row r="20" spans="1:5" ht="30.75" customHeight="1" x14ac:dyDescent="0.25">
      <c r="A20" s="48" t="s">
        <v>98</v>
      </c>
      <c r="B20" s="48"/>
      <c r="C20" s="48"/>
      <c r="D20" s="48"/>
      <c r="E20" s="47">
        <v>2970</v>
      </c>
    </row>
    <row r="21" spans="1:5" ht="19.5" customHeight="1" x14ac:dyDescent="0.25">
      <c r="A21" s="48" t="s">
        <v>99</v>
      </c>
      <c r="B21" s="48"/>
      <c r="C21" s="48"/>
      <c r="D21" s="48"/>
      <c r="E21" s="47">
        <v>6471.3</v>
      </c>
    </row>
    <row r="22" spans="1:5" ht="51" customHeight="1" x14ac:dyDescent="0.25">
      <c r="A22" s="48" t="s">
        <v>100</v>
      </c>
      <c r="B22" s="48"/>
      <c r="C22" s="48"/>
      <c r="D22" s="48"/>
      <c r="E22" s="47">
        <v>98.9</v>
      </c>
    </row>
    <row r="23" spans="1:5" ht="30.75" customHeight="1" x14ac:dyDescent="0.25">
      <c r="A23" s="48" t="s">
        <v>101</v>
      </c>
      <c r="B23" s="48"/>
      <c r="C23" s="48"/>
      <c r="D23" s="48"/>
      <c r="E23" s="47">
        <v>4379.8999999999996</v>
      </c>
    </row>
    <row r="24" spans="1:5" ht="30.75" customHeight="1" x14ac:dyDescent="0.25">
      <c r="A24" s="48" t="s">
        <v>102</v>
      </c>
      <c r="B24" s="48"/>
      <c r="C24" s="48"/>
      <c r="D24" s="48"/>
      <c r="E24" s="47">
        <v>386.3</v>
      </c>
    </row>
    <row r="25" spans="1:5" ht="30.75" customHeight="1" x14ac:dyDescent="0.25">
      <c r="A25" s="48" t="s">
        <v>103</v>
      </c>
      <c r="B25" s="48"/>
      <c r="C25" s="48"/>
      <c r="D25" s="48"/>
      <c r="E25" s="47">
        <v>65.3</v>
      </c>
    </row>
    <row r="26" spans="1:5" ht="32.25" customHeight="1" x14ac:dyDescent="0.25">
      <c r="A26" s="48" t="s">
        <v>104</v>
      </c>
      <c r="B26" s="48"/>
      <c r="C26" s="48"/>
      <c r="D26" s="48"/>
      <c r="E26" s="47">
        <v>747.4</v>
      </c>
    </row>
    <row r="27" spans="1:5" ht="32.25" customHeight="1" x14ac:dyDescent="0.25">
      <c r="A27" s="48" t="s">
        <v>105</v>
      </c>
      <c r="B27" s="48"/>
      <c r="C27" s="48"/>
      <c r="D27" s="48"/>
      <c r="E27" s="47">
        <v>879.1</v>
      </c>
    </row>
    <row r="28" spans="1:5" ht="20.25" customHeight="1" x14ac:dyDescent="0.25">
      <c r="A28" s="48" t="s">
        <v>106</v>
      </c>
      <c r="B28" s="48"/>
      <c r="C28" s="48"/>
      <c r="D28" s="48"/>
      <c r="E28" s="47">
        <v>838.4</v>
      </c>
    </row>
    <row r="29" spans="1:5" ht="30.75" customHeight="1" x14ac:dyDescent="0.25">
      <c r="A29" s="48" t="s">
        <v>107</v>
      </c>
      <c r="B29" s="48"/>
      <c r="C29" s="48"/>
      <c r="D29" s="48"/>
      <c r="E29" s="47">
        <v>1575.9</v>
      </c>
    </row>
    <row r="30" spans="1:5" ht="30.75" customHeight="1" x14ac:dyDescent="0.25">
      <c r="A30" s="48" t="s">
        <v>108</v>
      </c>
      <c r="B30" s="48"/>
      <c r="C30" s="48"/>
      <c r="D30" s="48"/>
      <c r="E30" s="47">
        <v>200</v>
      </c>
    </row>
    <row r="31" spans="1:5" ht="15.75" customHeight="1" x14ac:dyDescent="0.25">
      <c r="A31" s="48" t="s">
        <v>109</v>
      </c>
      <c r="B31" s="48"/>
      <c r="C31" s="48"/>
      <c r="D31" s="48"/>
      <c r="E31" s="47">
        <v>706.5</v>
      </c>
    </row>
    <row r="32" spans="1:5" ht="30.75" customHeight="1" x14ac:dyDescent="0.25">
      <c r="A32" s="48" t="s">
        <v>110</v>
      </c>
      <c r="B32" s="48"/>
      <c r="C32" s="48"/>
      <c r="D32" s="48"/>
      <c r="E32" s="47">
        <v>238472.7</v>
      </c>
    </row>
    <row r="33" spans="1:5" ht="30.75" customHeight="1" x14ac:dyDescent="0.25">
      <c r="A33" s="48" t="s">
        <v>111</v>
      </c>
      <c r="B33" s="48"/>
      <c r="C33" s="48"/>
      <c r="D33" s="48"/>
      <c r="E33" s="47">
        <v>14999.7</v>
      </c>
    </row>
    <row r="34" spans="1:5" ht="15" customHeight="1" x14ac:dyDescent="0.25">
      <c r="A34" s="48" t="s">
        <v>112</v>
      </c>
      <c r="B34" s="48"/>
      <c r="C34" s="48"/>
      <c r="D34" s="48"/>
      <c r="E34" s="47">
        <v>279.10000000000002</v>
      </c>
    </row>
    <row r="35" spans="1:5" ht="16.5" customHeight="1" x14ac:dyDescent="0.25">
      <c r="A35" s="48" t="s">
        <v>113</v>
      </c>
      <c r="B35" s="48"/>
      <c r="C35" s="48"/>
      <c r="D35" s="48"/>
      <c r="E35" s="47">
        <v>924.2</v>
      </c>
    </row>
    <row r="36" spans="1:5" ht="53.25" customHeight="1" x14ac:dyDescent="0.25">
      <c r="A36" s="48" t="s">
        <v>114</v>
      </c>
      <c r="B36" s="48"/>
      <c r="C36" s="48"/>
      <c r="D36" s="48"/>
      <c r="E36" s="47">
        <v>13200.5</v>
      </c>
    </row>
    <row r="37" spans="1:5" ht="33.75" customHeight="1" x14ac:dyDescent="0.25">
      <c r="A37" s="48" t="s">
        <v>115</v>
      </c>
      <c r="B37" s="48"/>
      <c r="C37" s="48"/>
      <c r="D37" s="48"/>
      <c r="E37" s="47">
        <v>10174.9</v>
      </c>
    </row>
    <row r="38" spans="1:5" ht="30.75" customHeight="1" x14ac:dyDescent="0.25">
      <c r="A38" s="48" t="s">
        <v>116</v>
      </c>
      <c r="B38" s="48"/>
      <c r="C38" s="48"/>
      <c r="D38" s="48"/>
      <c r="E38" s="47">
        <v>53.2</v>
      </c>
    </row>
    <row r="39" spans="1:5" ht="30.75" customHeight="1" x14ac:dyDescent="0.25">
      <c r="A39" s="48" t="s">
        <v>117</v>
      </c>
      <c r="B39" s="48"/>
      <c r="C39" s="48"/>
      <c r="D39" s="48"/>
      <c r="E39" s="47">
        <v>30.9</v>
      </c>
    </row>
    <row r="40" spans="1:5" ht="36" customHeight="1" x14ac:dyDescent="0.25">
      <c r="A40" s="48" t="s">
        <v>118</v>
      </c>
      <c r="B40" s="48"/>
      <c r="C40" s="48"/>
      <c r="D40" s="48"/>
      <c r="E40" s="47">
        <v>6344.3</v>
      </c>
    </row>
    <row r="41" spans="1:5" ht="30.75" customHeight="1" x14ac:dyDescent="0.25">
      <c r="A41" s="48" t="s">
        <v>119</v>
      </c>
      <c r="B41" s="48"/>
      <c r="C41" s="48"/>
      <c r="D41" s="48"/>
      <c r="E41" s="47">
        <v>155.19999999999999</v>
      </c>
    </row>
    <row r="42" spans="1:5" ht="21" customHeight="1" x14ac:dyDescent="0.25">
      <c r="A42" s="48" t="s">
        <v>120</v>
      </c>
      <c r="B42" s="48"/>
      <c r="C42" s="48"/>
      <c r="D42" s="48"/>
      <c r="E42" s="47">
        <v>12894.3</v>
      </c>
    </row>
    <row r="43" spans="1:5" ht="54" customHeight="1" x14ac:dyDescent="0.25">
      <c r="A43" s="48" t="s">
        <v>121</v>
      </c>
      <c r="B43" s="48"/>
      <c r="C43" s="48"/>
      <c r="D43" s="48"/>
      <c r="E43" s="47">
        <v>9036.5</v>
      </c>
    </row>
    <row r="44" spans="1:5" ht="71.25" customHeight="1" x14ac:dyDescent="0.25">
      <c r="A44" s="48" t="s">
        <v>122</v>
      </c>
      <c r="B44" s="48"/>
      <c r="C44" s="48"/>
      <c r="D44" s="48"/>
      <c r="E44" s="47">
        <v>12601.7</v>
      </c>
    </row>
    <row r="45" spans="1:5" ht="16.5" customHeight="1" x14ac:dyDescent="0.25">
      <c r="A45" s="48" t="s">
        <v>123</v>
      </c>
      <c r="B45" s="48"/>
      <c r="C45" s="48"/>
      <c r="D45" s="48"/>
      <c r="E45" s="47">
        <v>52381.3</v>
      </c>
    </row>
    <row r="46" spans="1:5" ht="20.25" customHeight="1" x14ac:dyDescent="0.25">
      <c r="A46" s="48" t="s">
        <v>124</v>
      </c>
      <c r="B46" s="48"/>
      <c r="C46" s="48"/>
      <c r="D46" s="48"/>
      <c r="E46" s="47">
        <v>3370.4</v>
      </c>
    </row>
    <row r="47" spans="1:5" ht="30.75" customHeight="1" x14ac:dyDescent="0.25">
      <c r="A47" s="48" t="s">
        <v>125</v>
      </c>
      <c r="B47" s="48"/>
      <c r="C47" s="48"/>
      <c r="D47" s="48"/>
      <c r="E47" s="47">
        <v>54227.5</v>
      </c>
    </row>
    <row r="48" spans="1:5" ht="84" customHeight="1" x14ac:dyDescent="0.25">
      <c r="A48" s="48" t="s">
        <v>126</v>
      </c>
      <c r="B48" s="48"/>
      <c r="C48" s="48"/>
      <c r="D48" s="48"/>
      <c r="E48" s="47">
        <v>3470</v>
      </c>
    </row>
    <row r="49" spans="1:6" ht="27.75" customHeight="1" x14ac:dyDescent="0.25">
      <c r="A49" s="48" t="s">
        <v>127</v>
      </c>
      <c r="B49" s="48"/>
      <c r="C49" s="48"/>
      <c r="D49" s="48"/>
      <c r="E49" s="47">
        <v>3836.1</v>
      </c>
    </row>
    <row r="50" spans="1:6" ht="36.75" customHeight="1" x14ac:dyDescent="0.25">
      <c r="A50" s="48" t="s">
        <v>128</v>
      </c>
      <c r="B50" s="48"/>
      <c r="C50" s="48"/>
      <c r="D50" s="48"/>
      <c r="E50" s="47">
        <v>817</v>
      </c>
    </row>
    <row r="51" spans="1:6" x14ac:dyDescent="0.25">
      <c r="A51" s="63" t="s">
        <v>5</v>
      </c>
      <c r="B51" s="59"/>
      <c r="C51" s="59"/>
      <c r="D51" s="59"/>
      <c r="E51" s="13">
        <f>'Муниципальные районы'!B28-Учреждения!E5+'Муниципальные районы'!B27</f>
        <v>1423449.5784899993</v>
      </c>
    </row>
    <row r="52" spans="1:6" x14ac:dyDescent="0.25">
      <c r="A52" s="61" t="s">
        <v>129</v>
      </c>
      <c r="B52" s="62"/>
      <c r="C52" s="62"/>
      <c r="D52" s="62"/>
      <c r="E52" s="13"/>
    </row>
    <row r="53" spans="1:6" ht="75" customHeight="1" x14ac:dyDescent="0.25">
      <c r="A53" s="64" t="s">
        <v>130</v>
      </c>
      <c r="B53" s="65"/>
      <c r="C53" s="65"/>
      <c r="D53" s="65"/>
      <c r="E53" s="46">
        <v>4600957.4000000004</v>
      </c>
    </row>
    <row r="54" spans="1:6" x14ac:dyDescent="0.25">
      <c r="A54" s="15"/>
      <c r="B54" s="16"/>
      <c r="C54" s="16"/>
      <c r="D54" s="6"/>
      <c r="E54" s="17"/>
    </row>
    <row r="55" spans="1:6" x14ac:dyDescent="0.25">
      <c r="A55" s="53" t="s">
        <v>14</v>
      </c>
      <c r="B55" s="55" t="s">
        <v>6</v>
      </c>
      <c r="C55" s="56" t="s">
        <v>7</v>
      </c>
      <c r="D55" s="56"/>
      <c r="E55" s="56"/>
    </row>
    <row r="56" spans="1:6" ht="90" x14ac:dyDescent="0.25">
      <c r="A56" s="54"/>
      <c r="B56" s="55"/>
      <c r="C56" s="18" t="s">
        <v>8</v>
      </c>
      <c r="D56" s="18" t="s">
        <v>9</v>
      </c>
      <c r="E56" s="18" t="s">
        <v>10</v>
      </c>
    </row>
    <row r="57" spans="1:6" x14ac:dyDescent="0.25">
      <c r="A57" s="19" t="s">
        <v>54</v>
      </c>
      <c r="B57" s="42">
        <v>9066.6875</v>
      </c>
      <c r="C57" s="42">
        <v>5791.6807399999998</v>
      </c>
      <c r="D57" s="42"/>
      <c r="E57" s="42">
        <v>989.95438999999999</v>
      </c>
      <c r="F57" s="41"/>
    </row>
    <row r="58" spans="1:6" x14ac:dyDescent="0.25">
      <c r="A58" s="19" t="s">
        <v>55</v>
      </c>
      <c r="B58" s="42">
        <v>3139.0440100000001</v>
      </c>
      <c r="C58" s="42"/>
      <c r="D58" s="42">
        <v>3139.0440100000001</v>
      </c>
      <c r="E58" s="42"/>
      <c r="F58" s="41"/>
    </row>
    <row r="59" spans="1:6" x14ac:dyDescent="0.25">
      <c r="A59" s="19" t="s">
        <v>56</v>
      </c>
      <c r="B59" s="42">
        <v>65587.430850000004</v>
      </c>
      <c r="C59" s="42">
        <v>9010.2000000000007</v>
      </c>
      <c r="D59" s="42">
        <v>6842.9881699999996</v>
      </c>
      <c r="E59" s="42">
        <v>46.2</v>
      </c>
      <c r="F59" s="41"/>
    </row>
    <row r="60" spans="1:6" ht="30" x14ac:dyDescent="0.25">
      <c r="A60" s="19" t="s">
        <v>57</v>
      </c>
      <c r="B60" s="42">
        <v>86946.660449999996</v>
      </c>
      <c r="C60" s="42">
        <v>1702.3976399999999</v>
      </c>
      <c r="D60" s="42"/>
      <c r="E60" s="42">
        <v>7242.2809999999999</v>
      </c>
      <c r="F60" s="41"/>
    </row>
    <row r="61" spans="1:6" x14ac:dyDescent="0.25">
      <c r="A61" s="19" t="s">
        <v>58</v>
      </c>
      <c r="B61" s="42">
        <v>1947.0905299999999</v>
      </c>
      <c r="C61" s="42">
        <v>500</v>
      </c>
      <c r="D61" s="42"/>
      <c r="E61" s="42"/>
      <c r="F61" s="41"/>
    </row>
    <row r="62" spans="1:6" x14ac:dyDescent="0.25">
      <c r="A62" s="19" t="s">
        <v>59</v>
      </c>
      <c r="B62" s="42">
        <v>890.69416999999999</v>
      </c>
      <c r="C62" s="42">
        <v>800</v>
      </c>
      <c r="D62" s="42"/>
      <c r="E62" s="42"/>
      <c r="F62" s="41"/>
    </row>
    <row r="63" spans="1:6" ht="30" x14ac:dyDescent="0.25">
      <c r="A63" s="19" t="s">
        <v>60</v>
      </c>
      <c r="B63" s="42">
        <v>1511625.2063500001</v>
      </c>
      <c r="C63" s="42">
        <v>2800</v>
      </c>
      <c r="D63" s="42"/>
      <c r="E63" s="42"/>
      <c r="F63" s="41"/>
    </row>
    <row r="64" spans="1:6" x14ac:dyDescent="0.25">
      <c r="A64" s="19" t="s">
        <v>61</v>
      </c>
      <c r="B64" s="42">
        <v>32779.934249999998</v>
      </c>
      <c r="C64" s="42">
        <v>4000</v>
      </c>
      <c r="D64" s="42"/>
      <c r="E64" s="42"/>
      <c r="F64" s="41"/>
    </row>
    <row r="65" spans="1:6" x14ac:dyDescent="0.25">
      <c r="A65" s="19" t="s">
        <v>62</v>
      </c>
      <c r="B65" s="42">
        <v>573803.38086000003</v>
      </c>
      <c r="C65" s="42">
        <v>5015</v>
      </c>
      <c r="D65" s="42">
        <v>3100</v>
      </c>
      <c r="E65" s="42">
        <v>600</v>
      </c>
      <c r="F65" s="41"/>
    </row>
    <row r="66" spans="1:6" x14ac:dyDescent="0.25">
      <c r="A66" s="19" t="s">
        <v>63</v>
      </c>
      <c r="B66" s="42">
        <v>202303.42355000001</v>
      </c>
      <c r="C66" s="42">
        <v>7140</v>
      </c>
      <c r="D66" s="42"/>
      <c r="E66" s="42">
        <v>356.72</v>
      </c>
      <c r="F66" s="41"/>
    </row>
    <row r="67" spans="1:6" x14ac:dyDescent="0.25">
      <c r="A67" s="19" t="s">
        <v>64</v>
      </c>
      <c r="B67" s="42">
        <v>437447.38837</v>
      </c>
      <c r="C67" s="42">
        <v>3600</v>
      </c>
      <c r="D67" s="42">
        <v>293.47926000000001</v>
      </c>
      <c r="E67" s="42">
        <v>266035.18319000001</v>
      </c>
      <c r="F67" s="41"/>
    </row>
    <row r="68" spans="1:6" ht="30" x14ac:dyDescent="0.25">
      <c r="A68" s="19" t="s">
        <v>65</v>
      </c>
      <c r="B68" s="42">
        <v>188737.90226</v>
      </c>
      <c r="C68" s="42">
        <v>7500</v>
      </c>
      <c r="D68" s="42"/>
      <c r="E68" s="42">
        <v>105669.66985999999</v>
      </c>
      <c r="F68" s="41"/>
    </row>
    <row r="69" spans="1:6" x14ac:dyDescent="0.25">
      <c r="A69" s="19" t="s">
        <v>66</v>
      </c>
      <c r="B69" s="42">
        <v>20278.705190000001</v>
      </c>
      <c r="C69" s="42"/>
      <c r="D69" s="42"/>
      <c r="E69" s="42"/>
      <c r="F69" s="41"/>
    </row>
    <row r="70" spans="1:6" x14ac:dyDescent="0.25">
      <c r="A70" s="19" t="s">
        <v>67</v>
      </c>
      <c r="B70" s="42">
        <v>33634.81</v>
      </c>
      <c r="C70" s="42">
        <v>23807.198</v>
      </c>
      <c r="D70" s="42">
        <v>200</v>
      </c>
      <c r="E70" s="42">
        <v>453.96035000000001</v>
      </c>
      <c r="F70" s="41"/>
    </row>
    <row r="71" spans="1:6" x14ac:dyDescent="0.25">
      <c r="A71" s="19" t="s">
        <v>68</v>
      </c>
      <c r="B71" s="42">
        <v>9773.16</v>
      </c>
      <c r="C71" s="42">
        <v>1200</v>
      </c>
      <c r="D71" s="42"/>
      <c r="E71" s="42"/>
      <c r="F71" s="41"/>
    </row>
    <row r="72" spans="1:6" ht="30" x14ac:dyDescent="0.25">
      <c r="A72" s="19" t="s">
        <v>69</v>
      </c>
      <c r="B72" s="42">
        <v>20854.126670000001</v>
      </c>
      <c r="C72" s="42">
        <v>1700</v>
      </c>
      <c r="D72" s="42"/>
      <c r="E72" s="42"/>
      <c r="F72" s="41"/>
    </row>
    <row r="73" spans="1:6" x14ac:dyDescent="0.25">
      <c r="A73" s="19" t="s">
        <v>70</v>
      </c>
      <c r="B73" s="42">
        <v>15732.97833</v>
      </c>
      <c r="C73" s="42">
        <v>6368.1966499999999</v>
      </c>
      <c r="D73" s="42">
        <v>894.84500000000003</v>
      </c>
      <c r="E73" s="42">
        <v>3419.0860699999998</v>
      </c>
      <c r="F73" s="41"/>
    </row>
    <row r="74" spans="1:6" x14ac:dyDescent="0.25">
      <c r="A74" s="19" t="s">
        <v>71</v>
      </c>
      <c r="B74" s="42">
        <v>121124.28522999999</v>
      </c>
      <c r="C74" s="42">
        <v>2000</v>
      </c>
      <c r="D74" s="42">
        <v>100</v>
      </c>
      <c r="E74" s="42"/>
      <c r="F74" s="41"/>
    </row>
    <row r="75" spans="1:6" ht="30" x14ac:dyDescent="0.25">
      <c r="A75" s="19" t="s">
        <v>72</v>
      </c>
      <c r="B75" s="42">
        <v>14900</v>
      </c>
      <c r="C75" s="42">
        <v>10050</v>
      </c>
      <c r="D75" s="42"/>
      <c r="E75" s="42"/>
      <c r="F75" s="41"/>
    </row>
    <row r="76" spans="1:6" x14ac:dyDescent="0.25">
      <c r="A76" s="19" t="s">
        <v>73</v>
      </c>
      <c r="B76" s="42">
        <v>3978.6350000000002</v>
      </c>
      <c r="C76" s="42">
        <v>2800</v>
      </c>
      <c r="D76" s="42">
        <v>800</v>
      </c>
      <c r="E76" s="42"/>
      <c r="F76" s="41"/>
    </row>
    <row r="77" spans="1:6" x14ac:dyDescent="0.25">
      <c r="A77" s="19" t="s">
        <v>74</v>
      </c>
      <c r="B77" s="42">
        <v>-32.1892</v>
      </c>
      <c r="C77" s="42"/>
      <c r="D77" s="42"/>
      <c r="E77" s="42"/>
      <c r="F77" s="41"/>
    </row>
    <row r="78" spans="1:6" x14ac:dyDescent="0.25">
      <c r="A78" s="19" t="s">
        <v>75</v>
      </c>
      <c r="B78" s="42">
        <v>1250</v>
      </c>
      <c r="C78" s="42">
        <v>1200</v>
      </c>
      <c r="D78" s="42"/>
      <c r="E78" s="42"/>
      <c r="F78" s="41"/>
    </row>
    <row r="79" spans="1:6" x14ac:dyDescent="0.25">
      <c r="A79" s="19" t="s">
        <v>76</v>
      </c>
      <c r="B79" s="42">
        <v>441.88580000000002</v>
      </c>
      <c r="C79" s="42">
        <v>438</v>
      </c>
      <c r="D79" s="42"/>
      <c r="E79" s="42"/>
      <c r="F79" s="41"/>
    </row>
    <row r="80" spans="1:6" x14ac:dyDescent="0.25">
      <c r="A80" s="19" t="s">
        <v>77</v>
      </c>
      <c r="B80" s="42">
        <v>6005.8120200000003</v>
      </c>
      <c r="C80" s="42">
        <v>3233</v>
      </c>
      <c r="D80" s="42"/>
      <c r="E80" s="42"/>
      <c r="F80" s="41"/>
    </row>
    <row r="81" spans="1:6" ht="30" x14ac:dyDescent="0.25">
      <c r="A81" s="19" t="s">
        <v>78</v>
      </c>
      <c r="B81" s="42">
        <v>65.485299999999995</v>
      </c>
      <c r="C81" s="42">
        <v>54</v>
      </c>
      <c r="D81" s="42"/>
      <c r="E81" s="42"/>
      <c r="F81" s="41"/>
    </row>
    <row r="82" spans="1:6" x14ac:dyDescent="0.25">
      <c r="A82" s="19" t="s">
        <v>79</v>
      </c>
      <c r="B82" s="42">
        <v>58411.586349999998</v>
      </c>
      <c r="C82" s="42">
        <v>747.91700000000003</v>
      </c>
      <c r="D82" s="42"/>
      <c r="E82" s="42">
        <v>1502.6569999999999</v>
      </c>
      <c r="F82" s="41"/>
    </row>
    <row r="83" spans="1:6" x14ac:dyDescent="0.25">
      <c r="A83" s="19" t="s">
        <v>80</v>
      </c>
      <c r="B83" s="42">
        <v>53942.090320000003</v>
      </c>
      <c r="C83" s="42">
        <v>37465.392189999999</v>
      </c>
      <c r="D83" s="42">
        <v>9917.6949399999994</v>
      </c>
      <c r="E83" s="42"/>
      <c r="F83" s="41"/>
    </row>
    <row r="84" spans="1:6" x14ac:dyDescent="0.25">
      <c r="A84" s="19" t="s">
        <v>81</v>
      </c>
      <c r="B84" s="42">
        <v>52710.657570000003</v>
      </c>
      <c r="C84" s="42">
        <v>68.985600000000005</v>
      </c>
      <c r="D84" s="42">
        <v>351.2</v>
      </c>
      <c r="E84" s="42"/>
      <c r="F84" s="41"/>
    </row>
    <row r="85" spans="1:6" x14ac:dyDescent="0.25">
      <c r="A85" s="19" t="s">
        <v>82</v>
      </c>
      <c r="B85" s="42">
        <v>285.21981</v>
      </c>
      <c r="C85" s="42">
        <v>263.76981000000001</v>
      </c>
      <c r="D85" s="42"/>
      <c r="E85" s="42"/>
      <c r="F85" s="41"/>
    </row>
    <row r="86" spans="1:6" ht="30" x14ac:dyDescent="0.25">
      <c r="A86" s="19" t="s">
        <v>83</v>
      </c>
      <c r="B86" s="42">
        <v>2703.1894299999999</v>
      </c>
      <c r="C86" s="42">
        <v>1828</v>
      </c>
      <c r="D86" s="42"/>
      <c r="E86" s="42"/>
      <c r="F86" s="41"/>
    </row>
    <row r="87" spans="1:6" ht="30" x14ac:dyDescent="0.25">
      <c r="A87" s="19" t="s">
        <v>84</v>
      </c>
      <c r="B87" s="42">
        <v>2040.9599700000001</v>
      </c>
      <c r="C87" s="42"/>
      <c r="D87" s="42"/>
      <c r="E87" s="42"/>
      <c r="F87" s="41"/>
    </row>
    <row r="88" spans="1:6" ht="30" x14ac:dyDescent="0.25">
      <c r="A88" s="19" t="s">
        <v>85</v>
      </c>
      <c r="B88" s="42">
        <v>2571.3029999999999</v>
      </c>
      <c r="C88" s="42"/>
      <c r="D88" s="42"/>
      <c r="E88" s="42"/>
      <c r="F88" s="41"/>
    </row>
    <row r="89" spans="1:6" ht="30" x14ac:dyDescent="0.25">
      <c r="A89" s="19" t="s">
        <v>132</v>
      </c>
      <c r="B89" s="42">
        <v>2000000</v>
      </c>
      <c r="C89" s="42"/>
      <c r="D89" s="42"/>
      <c r="E89" s="42"/>
      <c r="F89" s="41"/>
    </row>
    <row r="90" spans="1:6" x14ac:dyDescent="0.25">
      <c r="A90" s="20" t="s">
        <v>86</v>
      </c>
      <c r="B90" s="43">
        <f>SUM(B57:B89)</f>
        <v>5534947.5439399993</v>
      </c>
      <c r="C90" s="43">
        <v>141083.73762999999</v>
      </c>
      <c r="D90" s="43">
        <v>25639.251380000002</v>
      </c>
      <c r="E90" s="43">
        <v>386315.71185999998</v>
      </c>
      <c r="F90" s="41"/>
    </row>
    <row r="91" spans="1:6" x14ac:dyDescent="0.25">
      <c r="B91" s="41"/>
      <c r="C91" s="41"/>
      <c r="D91" s="41"/>
      <c r="E91" s="41"/>
    </row>
  </sheetData>
  <mergeCells count="53">
    <mergeCell ref="A55:A56"/>
    <mergeCell ref="B55:B56"/>
    <mergeCell ref="C55:E55"/>
    <mergeCell ref="A7:D7"/>
    <mergeCell ref="A8:D8"/>
    <mergeCell ref="A9:D9"/>
    <mergeCell ref="A13:D13"/>
    <mergeCell ref="A12:D12"/>
    <mergeCell ref="A11:D11"/>
    <mergeCell ref="A10:D10"/>
    <mergeCell ref="A52:D52"/>
    <mergeCell ref="A51:D51"/>
    <mergeCell ref="A49:D49"/>
    <mergeCell ref="A48:D48"/>
    <mergeCell ref="A53:D53"/>
    <mergeCell ref="A50:D50"/>
    <mergeCell ref="A1:E1"/>
    <mergeCell ref="A2:E2"/>
    <mergeCell ref="A5:D5"/>
    <mergeCell ref="A44:D44"/>
    <mergeCell ref="A43:D43"/>
    <mergeCell ref="A20:D20"/>
    <mergeCell ref="A19:D19"/>
    <mergeCell ref="A18:D18"/>
    <mergeCell ref="A17:D17"/>
    <mergeCell ref="A16:D16"/>
    <mergeCell ref="A15:D15"/>
    <mergeCell ref="A14:D14"/>
    <mergeCell ref="A37:D37"/>
    <mergeCell ref="A36:D36"/>
    <mergeCell ref="A35:D35"/>
    <mergeCell ref="A34:D34"/>
    <mergeCell ref="A47:D47"/>
    <mergeCell ref="A46:D46"/>
    <mergeCell ref="A45:D45"/>
    <mergeCell ref="A22:D22"/>
    <mergeCell ref="A21:D21"/>
    <mergeCell ref="A27:D27"/>
    <mergeCell ref="A26:D26"/>
    <mergeCell ref="A25:D25"/>
    <mergeCell ref="A24:D24"/>
    <mergeCell ref="A23:D23"/>
    <mergeCell ref="A42:D42"/>
    <mergeCell ref="A41:D41"/>
    <mergeCell ref="A40:D40"/>
    <mergeCell ref="A39:D39"/>
    <mergeCell ref="A28:D28"/>
    <mergeCell ref="A38:D38"/>
    <mergeCell ref="A33:D33"/>
    <mergeCell ref="A32:D32"/>
    <mergeCell ref="A31:D31"/>
    <mergeCell ref="A30:D30"/>
    <mergeCell ref="A29:D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topLeftCell="A19" zoomScaleNormal="100" zoomScaleSheetLayoutView="100" workbookViewId="0">
      <selection activeCell="B29" sqref="B29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53</v>
      </c>
      <c r="C1" s="29" t="s">
        <v>13</v>
      </c>
    </row>
    <row r="2" spans="1:20" x14ac:dyDescent="0.25">
      <c r="A2" s="30" t="str">
        <f>TEXT(EndData2,"[$-FC19]ДД.ММ.ГГГ")</f>
        <v>20.05.2022</v>
      </c>
      <c r="B2" s="30">
        <f>A2+1</f>
        <v>44702</v>
      </c>
      <c r="C2" s="26" t="str">
        <f>TEXT(B2,"[$-FC19]ДД.ММ.ГГГ")</f>
        <v>21.05.2022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64.5" customHeight="1" x14ac:dyDescent="0.25">
      <c r="A4" s="21" t="s">
        <v>31</v>
      </c>
      <c r="B4" s="24"/>
      <c r="C4" s="24"/>
      <c r="D4" s="24"/>
      <c r="E4" s="24">
        <v>670</v>
      </c>
      <c r="F4" s="24"/>
      <c r="G4" s="24"/>
      <c r="H4" s="24"/>
      <c r="I4" s="24">
        <v>400</v>
      </c>
      <c r="J4" s="24"/>
      <c r="K4" s="24"/>
      <c r="L4" s="24">
        <v>3130</v>
      </c>
      <c r="M4" s="24"/>
      <c r="N4" s="24"/>
      <c r="O4" s="24"/>
      <c r="P4" s="44">
        <v>4200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234.95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>
        <v>317.39999999999998</v>
      </c>
      <c r="O5" s="24"/>
      <c r="P5" s="44">
        <v>552.35</v>
      </c>
      <c r="Q5" s="32"/>
      <c r="R5" s="32"/>
      <c r="S5" s="32"/>
      <c r="T5" s="32"/>
    </row>
    <row r="6" spans="1:20" ht="102.75" x14ac:dyDescent="0.25">
      <c r="A6" s="21" t="s">
        <v>33</v>
      </c>
      <c r="B6" s="24"/>
      <c r="C6" s="24">
        <v>14205.555979999999</v>
      </c>
      <c r="D6" s="24"/>
      <c r="E6" s="24"/>
      <c r="F6" s="24"/>
      <c r="G6" s="24">
        <v>1465.28</v>
      </c>
      <c r="H6" s="24"/>
      <c r="I6" s="24"/>
      <c r="J6" s="24"/>
      <c r="K6" s="24">
        <v>1754.0685100000001</v>
      </c>
      <c r="L6" s="24">
        <v>606.94000000000005</v>
      </c>
      <c r="M6" s="24"/>
      <c r="N6" s="24"/>
      <c r="O6" s="24"/>
      <c r="P6" s="44">
        <v>18031.844489999999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>
        <v>20</v>
      </c>
      <c r="J7" s="24"/>
      <c r="K7" s="24"/>
      <c r="L7" s="24"/>
      <c r="M7" s="24"/>
      <c r="N7" s="24"/>
      <c r="O7" s="24"/>
      <c r="P7" s="44">
        <v>20</v>
      </c>
      <c r="Q7" s="32"/>
      <c r="R7" s="32"/>
      <c r="S7" s="32"/>
      <c r="T7" s="32"/>
    </row>
    <row r="8" spans="1:20" ht="90" customHeight="1" x14ac:dyDescent="0.25">
      <c r="A8" s="21" t="s">
        <v>35</v>
      </c>
      <c r="B8" s="24">
        <v>23639.38248</v>
      </c>
      <c r="C8" s="24"/>
      <c r="D8" s="24"/>
      <c r="E8" s="24"/>
      <c r="F8" s="24"/>
      <c r="G8" s="24"/>
      <c r="H8" s="24"/>
      <c r="I8" s="24"/>
      <c r="J8" s="24">
        <v>150</v>
      </c>
      <c r="K8" s="24"/>
      <c r="L8" s="24"/>
      <c r="M8" s="24"/>
      <c r="N8" s="24"/>
      <c r="O8" s="24"/>
      <c r="P8" s="44">
        <v>23789.38248</v>
      </c>
      <c r="Q8" s="32"/>
      <c r="R8" s="32"/>
      <c r="S8" s="32"/>
      <c r="T8" s="32"/>
    </row>
    <row r="9" spans="1:20" ht="296.25" customHeight="1" x14ac:dyDescent="0.25">
      <c r="A9" s="21" t="s">
        <v>36</v>
      </c>
      <c r="B9" s="24"/>
      <c r="C9" s="24"/>
      <c r="D9" s="24"/>
      <c r="E9" s="24"/>
      <c r="F9" s="24"/>
      <c r="G9" s="24"/>
      <c r="H9" s="24">
        <v>66</v>
      </c>
      <c r="I9" s="24"/>
      <c r="J9" s="24"/>
      <c r="K9" s="24"/>
      <c r="L9" s="24"/>
      <c r="M9" s="24"/>
      <c r="N9" s="24"/>
      <c r="O9" s="24"/>
      <c r="P9" s="44">
        <v>66</v>
      </c>
      <c r="Q9" s="32"/>
      <c r="R9" s="32"/>
      <c r="S9" s="32"/>
      <c r="T9" s="32"/>
    </row>
    <row r="10" spans="1:20" ht="153.75" x14ac:dyDescent="0.25">
      <c r="A10" s="21" t="s">
        <v>37</v>
      </c>
      <c r="B10" s="24">
        <v>200531.28524</v>
      </c>
      <c r="C10" s="24">
        <v>184000</v>
      </c>
      <c r="D10" s="24">
        <v>2000</v>
      </c>
      <c r="E10" s="24">
        <v>32700</v>
      </c>
      <c r="F10" s="24">
        <v>6543</v>
      </c>
      <c r="G10" s="24"/>
      <c r="H10" s="24">
        <v>18765</v>
      </c>
      <c r="I10" s="24"/>
      <c r="J10" s="24">
        <v>50831.75</v>
      </c>
      <c r="K10" s="24"/>
      <c r="L10" s="24"/>
      <c r="M10" s="24"/>
      <c r="N10" s="24">
        <v>30700</v>
      </c>
      <c r="O10" s="24">
        <v>6596.8</v>
      </c>
      <c r="P10" s="44">
        <v>532667.83524000004</v>
      </c>
      <c r="Q10" s="32"/>
      <c r="R10" s="32"/>
      <c r="S10" s="32"/>
      <c r="T10" s="32"/>
    </row>
    <row r="11" spans="1:20" ht="90" x14ac:dyDescent="0.25">
      <c r="A11" s="21" t="s">
        <v>38</v>
      </c>
      <c r="B11" s="24">
        <v>4140.4859399999996</v>
      </c>
      <c r="C11" s="24"/>
      <c r="D11" s="24"/>
      <c r="E11" s="24"/>
      <c r="F11" s="24">
        <v>126</v>
      </c>
      <c r="G11" s="24">
        <v>150</v>
      </c>
      <c r="H11" s="24"/>
      <c r="I11" s="24"/>
      <c r="J11" s="24"/>
      <c r="K11" s="24"/>
      <c r="L11" s="24"/>
      <c r="M11" s="24"/>
      <c r="N11" s="24"/>
      <c r="O11" s="24"/>
      <c r="P11" s="44">
        <v>4416.4859399999996</v>
      </c>
      <c r="Q11" s="32"/>
      <c r="R11" s="32"/>
      <c r="S11" s="32"/>
      <c r="T11" s="32"/>
    </row>
    <row r="12" spans="1:20" ht="115.5" customHeight="1" x14ac:dyDescent="0.25">
      <c r="A12" s="21" t="s">
        <v>39</v>
      </c>
      <c r="B12" s="24"/>
      <c r="C12" s="24">
        <v>7.3644999999999996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7.3644999999999996</v>
      </c>
      <c r="Q12" s="32"/>
      <c r="R12" s="32"/>
      <c r="S12" s="32"/>
      <c r="T12" s="32"/>
    </row>
    <row r="13" spans="1:20" ht="106.5" customHeight="1" x14ac:dyDescent="0.25">
      <c r="A13" s="21" t="s">
        <v>40</v>
      </c>
      <c r="B13" s="24"/>
      <c r="C13" s="24"/>
      <c r="D13" s="24">
        <v>23</v>
      </c>
      <c r="E13" s="24"/>
      <c r="F13" s="24">
        <v>73.5</v>
      </c>
      <c r="G13" s="24">
        <v>26.085000000000001</v>
      </c>
      <c r="H13" s="24"/>
      <c r="I13" s="24"/>
      <c r="J13" s="24"/>
      <c r="K13" s="24"/>
      <c r="L13" s="24"/>
      <c r="M13" s="24"/>
      <c r="N13" s="24"/>
      <c r="O13" s="24"/>
      <c r="P13" s="44">
        <v>122.58499999999999</v>
      </c>
      <c r="Q13" s="32"/>
      <c r="R13" s="32"/>
      <c r="S13" s="32"/>
      <c r="T13" s="32"/>
    </row>
    <row r="14" spans="1:20" ht="115.5" x14ac:dyDescent="0.25">
      <c r="A14" s="21" t="s">
        <v>41</v>
      </c>
      <c r="B14" s="24">
        <v>121346.06071999999</v>
      </c>
      <c r="C14" s="24">
        <v>77200</v>
      </c>
      <c r="D14" s="24"/>
      <c r="E14" s="24">
        <v>9900</v>
      </c>
      <c r="F14" s="24">
        <v>702.13</v>
      </c>
      <c r="G14" s="24"/>
      <c r="H14" s="24"/>
      <c r="I14" s="24">
        <v>1000</v>
      </c>
      <c r="J14" s="24">
        <v>19252.984</v>
      </c>
      <c r="K14" s="24"/>
      <c r="L14" s="24"/>
      <c r="M14" s="24"/>
      <c r="N14" s="24">
        <v>4178</v>
      </c>
      <c r="O14" s="24">
        <v>1449.0139999999999</v>
      </c>
      <c r="P14" s="44">
        <v>235028.18872000001</v>
      </c>
      <c r="Q14" s="32"/>
      <c r="R14" s="32"/>
      <c r="S14" s="32"/>
      <c r="T14" s="32"/>
    </row>
    <row r="15" spans="1:20" ht="90" x14ac:dyDescent="0.25">
      <c r="A15" s="21" t="s">
        <v>42</v>
      </c>
      <c r="B15" s="24"/>
      <c r="C15" s="24">
        <v>2459.721</v>
      </c>
      <c r="D15" s="24">
        <v>60</v>
      </c>
      <c r="E15" s="24"/>
      <c r="F15" s="24">
        <v>56</v>
      </c>
      <c r="G15" s="24"/>
      <c r="H15" s="24">
        <v>200</v>
      </c>
      <c r="I15" s="24"/>
      <c r="J15" s="24">
        <v>652.5</v>
      </c>
      <c r="K15" s="24"/>
      <c r="L15" s="24"/>
      <c r="M15" s="24"/>
      <c r="N15" s="24">
        <v>312.5</v>
      </c>
      <c r="O15" s="24"/>
      <c r="P15" s="44">
        <v>3740.721</v>
      </c>
      <c r="Q15" s="32"/>
      <c r="R15" s="32"/>
      <c r="S15" s="32"/>
      <c r="T15" s="32"/>
    </row>
    <row r="16" spans="1:20" ht="77.25" x14ac:dyDescent="0.25">
      <c r="A16" s="21" t="s">
        <v>43</v>
      </c>
      <c r="B16" s="24"/>
      <c r="C16" s="24"/>
      <c r="D16" s="24"/>
      <c r="E16" s="24"/>
      <c r="F16" s="24"/>
      <c r="G16" s="24"/>
      <c r="H16" s="24">
        <v>48.201000000000001</v>
      </c>
      <c r="I16" s="24">
        <v>15</v>
      </c>
      <c r="J16" s="24"/>
      <c r="K16" s="24"/>
      <c r="L16" s="24"/>
      <c r="M16" s="24"/>
      <c r="N16" s="24"/>
      <c r="O16" s="24"/>
      <c r="P16" s="44">
        <v>63.201000000000001</v>
      </c>
      <c r="Q16" s="32"/>
      <c r="R16" s="32"/>
      <c r="S16" s="32"/>
      <c r="T16" s="32"/>
    </row>
    <row r="17" spans="1:20" ht="77.25" x14ac:dyDescent="0.25">
      <c r="A17" s="21" t="s">
        <v>44</v>
      </c>
      <c r="B17" s="24">
        <v>64.9392</v>
      </c>
      <c r="C17" s="24"/>
      <c r="D17" s="24"/>
      <c r="E17" s="24"/>
      <c r="F17" s="24">
        <v>240</v>
      </c>
      <c r="G17" s="24"/>
      <c r="H17" s="24"/>
      <c r="I17" s="24"/>
      <c r="J17" s="24"/>
      <c r="K17" s="24"/>
      <c r="L17" s="24"/>
      <c r="M17" s="24">
        <v>200</v>
      </c>
      <c r="N17" s="24">
        <v>46.637500000000003</v>
      </c>
      <c r="O17" s="24"/>
      <c r="P17" s="44">
        <v>551.57669999999996</v>
      </c>
      <c r="Q17" s="32"/>
      <c r="R17" s="32"/>
      <c r="S17" s="32"/>
      <c r="T17" s="32"/>
    </row>
    <row r="18" spans="1:20" ht="51.75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>
        <v>225.13144</v>
      </c>
      <c r="K18" s="24"/>
      <c r="L18" s="24"/>
      <c r="M18" s="24"/>
      <c r="N18" s="24"/>
      <c r="O18" s="24"/>
      <c r="P18" s="44">
        <v>225.13144</v>
      </c>
      <c r="Q18" s="32"/>
      <c r="R18" s="32"/>
      <c r="S18" s="32"/>
      <c r="T18" s="32"/>
    </row>
    <row r="19" spans="1:20" ht="77.25" x14ac:dyDescent="0.25">
      <c r="A19" s="21" t="s">
        <v>46</v>
      </c>
      <c r="B19" s="24"/>
      <c r="C19" s="24"/>
      <c r="D19" s="24"/>
      <c r="E19" s="24"/>
      <c r="F19" s="24"/>
      <c r="G19" s="24"/>
      <c r="H19" s="24"/>
      <c r="I19" s="24"/>
      <c r="J19" s="24">
        <v>729.44097999999997</v>
      </c>
      <c r="K19" s="24"/>
      <c r="L19" s="24"/>
      <c r="M19" s="24"/>
      <c r="N19" s="24"/>
      <c r="O19" s="24"/>
      <c r="P19" s="44">
        <v>729.44097999999997</v>
      </c>
      <c r="Q19" s="32"/>
      <c r="R19" s="32"/>
      <c r="S19" s="32"/>
      <c r="T19" s="32"/>
    </row>
    <row r="20" spans="1:20" ht="64.5" x14ac:dyDescent="0.25">
      <c r="A20" s="21" t="s">
        <v>47</v>
      </c>
      <c r="B20" s="24"/>
      <c r="C20" s="24"/>
      <c r="D20" s="24">
        <v>3250</v>
      </c>
      <c r="E20" s="24">
        <v>737.00910999999996</v>
      </c>
      <c r="F20" s="24"/>
      <c r="G20" s="24"/>
      <c r="H20" s="24"/>
      <c r="I20" s="24"/>
      <c r="J20" s="24"/>
      <c r="K20" s="24"/>
      <c r="L20" s="24"/>
      <c r="M20" s="24"/>
      <c r="N20" s="24">
        <v>704.50414999999998</v>
      </c>
      <c r="O20" s="24"/>
      <c r="P20" s="44">
        <v>4691.5132599999997</v>
      </c>
      <c r="Q20" s="32"/>
      <c r="R20" s="32"/>
      <c r="S20" s="32"/>
      <c r="T20" s="32"/>
    </row>
    <row r="21" spans="1:20" ht="13.5" customHeight="1" x14ac:dyDescent="0.25">
      <c r="A21" s="21" t="s">
        <v>48</v>
      </c>
      <c r="B21" s="24"/>
      <c r="C21" s="24"/>
      <c r="D21" s="24"/>
      <c r="E21" s="24"/>
      <c r="F21" s="24"/>
      <c r="G21" s="24"/>
      <c r="H21" s="24">
        <v>125</v>
      </c>
      <c r="I21" s="24"/>
      <c r="J21" s="24"/>
      <c r="K21" s="24"/>
      <c r="L21" s="24"/>
      <c r="M21" s="24"/>
      <c r="N21" s="24">
        <v>62.5</v>
      </c>
      <c r="O21" s="24"/>
      <c r="P21" s="44">
        <v>187.5</v>
      </c>
      <c r="Q21" s="32"/>
      <c r="R21" s="32"/>
      <c r="S21" s="32"/>
      <c r="T21" s="32"/>
    </row>
    <row r="22" spans="1:20" ht="26.25" x14ac:dyDescent="0.25">
      <c r="A22" s="21" t="s">
        <v>49</v>
      </c>
      <c r="B22" s="24"/>
      <c r="C22" s="24"/>
      <c r="D22" s="24"/>
      <c r="E22" s="24"/>
      <c r="F22" s="24"/>
      <c r="G22" s="24"/>
      <c r="H22" s="24"/>
      <c r="I22" s="24"/>
      <c r="J22" s="24">
        <v>2259.16941</v>
      </c>
      <c r="K22" s="24">
        <v>663.10577999999998</v>
      </c>
      <c r="L22" s="24"/>
      <c r="M22" s="24"/>
      <c r="N22" s="24"/>
      <c r="O22" s="24"/>
      <c r="P22" s="44">
        <v>2922.2751899999998</v>
      </c>
      <c r="Q22" s="32"/>
      <c r="R22" s="32"/>
      <c r="S22" s="32"/>
      <c r="T22" s="32"/>
    </row>
    <row r="23" spans="1:20" ht="39" x14ac:dyDescent="0.25">
      <c r="A23" s="21" t="s">
        <v>50</v>
      </c>
      <c r="B23" s="24"/>
      <c r="C23" s="24"/>
      <c r="D23" s="24"/>
      <c r="E23" s="24">
        <v>99.975999999999999</v>
      </c>
      <c r="F23" s="24"/>
      <c r="G23" s="24"/>
      <c r="H23" s="24"/>
      <c r="I23" s="24"/>
      <c r="J23" s="24">
        <v>1149.7840000000001</v>
      </c>
      <c r="K23" s="24"/>
      <c r="L23" s="24"/>
      <c r="M23" s="24"/>
      <c r="N23" s="24"/>
      <c r="O23" s="24"/>
      <c r="P23" s="44">
        <v>1249.76</v>
      </c>
      <c r="Q23" s="32"/>
      <c r="R23" s="32"/>
      <c r="S23" s="32"/>
      <c r="T23" s="32"/>
    </row>
    <row r="24" spans="1:20" ht="51.75" x14ac:dyDescent="0.25">
      <c r="A24" s="21" t="s">
        <v>51</v>
      </c>
      <c r="B24" s="24"/>
      <c r="C24" s="24"/>
      <c r="D24" s="24"/>
      <c r="E24" s="24"/>
      <c r="F24" s="24"/>
      <c r="G24" s="24"/>
      <c r="H24" s="24">
        <v>100.47861</v>
      </c>
      <c r="I24" s="24"/>
      <c r="J24" s="24"/>
      <c r="K24" s="24"/>
      <c r="L24" s="24"/>
      <c r="M24" s="24"/>
      <c r="N24" s="24"/>
      <c r="O24" s="24"/>
      <c r="P24" s="44">
        <v>100.47861</v>
      </c>
      <c r="Q24" s="32"/>
      <c r="R24" s="32"/>
      <c r="S24" s="32"/>
      <c r="T24" s="32"/>
    </row>
    <row r="25" spans="1:20" x14ac:dyDescent="0.25">
      <c r="A25" s="22" t="s">
        <v>52</v>
      </c>
      <c r="B25" s="25">
        <v>349957.10358</v>
      </c>
      <c r="C25" s="25">
        <v>277872.64147999999</v>
      </c>
      <c r="D25" s="25">
        <v>5333</v>
      </c>
      <c r="E25" s="25">
        <v>44106.985110000001</v>
      </c>
      <c r="F25" s="25">
        <v>7740.63</v>
      </c>
      <c r="G25" s="25">
        <v>1641.365</v>
      </c>
      <c r="H25" s="25">
        <v>19304.679609999999</v>
      </c>
      <c r="I25" s="25">
        <v>1435</v>
      </c>
      <c r="J25" s="25">
        <v>75250.759829999995</v>
      </c>
      <c r="K25" s="25">
        <v>2417.1742899999999</v>
      </c>
      <c r="L25" s="25">
        <v>3736.94</v>
      </c>
      <c r="M25" s="25">
        <v>200</v>
      </c>
      <c r="N25" s="25">
        <v>36321.541649999999</v>
      </c>
      <c r="O25" s="25">
        <v>8045.8140000000003</v>
      </c>
      <c r="P25" s="44">
        <v>833363.63454999996</v>
      </c>
      <c r="Q25" s="40"/>
      <c r="R25" s="40"/>
      <c r="S25" s="40"/>
      <c r="T25" s="40"/>
    </row>
    <row r="26" spans="1:20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x14ac:dyDescent="0.25">
      <c r="A27" s="36" t="s">
        <v>30</v>
      </c>
      <c r="B27" s="45">
        <f>P25+Учреждения!B90</f>
        <v>6368311.1784899989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20" ht="32.25" customHeight="1" x14ac:dyDescent="0.25">
      <c r="A28" s="36" t="s">
        <v>131</v>
      </c>
      <c r="B28" s="45">
        <v>2781829.6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2022-05-24T03:36:41Z</dcterms:modified>
</cp:coreProperties>
</file>