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Учреждения!$34:$35</definedName>
    <definedName name="_xlnm.Print_Area" localSheetId="1">'Муниципальные районы'!$A$1:$P$25</definedName>
    <definedName name="_xlnm.Print_Area" localSheetId="0">Учреждения!$A$1:$E$72</definedName>
  </definedNames>
  <calcPr calcId="162913"/>
</workbook>
</file>

<file path=xl/calcChain.xml><?xml version="1.0" encoding="utf-8"?>
<calcChain xmlns="http://schemas.openxmlformats.org/spreadsheetml/2006/main">
  <c r="E8" i="1" l="1"/>
  <c r="E30" i="1"/>
  <c r="B23" i="2"/>
  <c r="E9" i="1" l="1"/>
  <c r="A2" i="2" l="1"/>
  <c r="B2" i="2" s="1"/>
  <c r="C2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<sst xmlns="http://schemas.openxmlformats.org/spreadsheetml/2006/main" count="110" uniqueCount="109">
  <si>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</si>
  <si>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</si>
  <si>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</si>
  <si>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</si>
  <si>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</si>
  <si>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</si>
  <si>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</si>
  <si>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</si>
  <si>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</si>
  <si>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</si>
  <si>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</si>
  <si>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</si>
  <si>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</si>
  <si>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</si>
  <si>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</si>
  <si>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</si>
  <si>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</si>
  <si>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</si>
  <si>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</si>
  <si>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</si>
  <si>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</si>
  <si>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</si>
  <si>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</si>
  <si>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</si>
  <si>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</si>
  <si>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</si>
  <si>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</si>
  <si>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</si>
  <si>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</si>
  <si>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</si>
  <si>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</si>
  <si>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муниципальных районов (муниципальных, городских округов)</t>
  </si>
  <si>
    <t>Дотации на поддержку мер по обеспечению сбалансированности бюджетов</t>
  </si>
  <si>
    <t>Субсидии местным бюджетам на софинансирование расходов на оплату труда работников муниципальных учреждений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</si>
  <si>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</si>
  <si>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</si>
  <si>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для осуществления 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</si>
  <si>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для осуществления 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</si>
  <si>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осуществление 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</si>
  <si>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</si>
  <si>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лиц, индивидуальных предпринимателей и граждан и по проведению проверок при осуществлении лицензионного контроля в отношении юридических лиц, индивидуальных предпринимателей, осуществляющих деятельность по управлению многоквартирными домами на основании лицензии</t>
  </si>
  <si>
    <t>Расходы, связанные с особым режимом безопасного функционирования закрытых административно-территориальных образований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</si>
  <si>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</si>
  <si>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</si>
  <si>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</si>
  <si>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</si>
  <si>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Оказание государственной социальной помощи на основании социального контракта отдельным категориям граждан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</si>
  <si>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</si>
  <si>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Всего:</t>
  </si>
  <si>
    <t>03.06.2022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</si>
  <si>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</si>
  <si>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</si>
  <si>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</si>
  <si>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Администрация Губернатора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</si>
  <si>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</si>
  <si>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</si>
  <si>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</si>
  <si>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</si>
  <si>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</si>
  <si>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и жилищной политики Камчатского края</t>
  </si>
  <si>
    <t>Министерство образования Камчатского края</t>
  </si>
  <si>
    <t>Министерство здравоохранения Камчатского края</t>
  </si>
  <si>
    <t>Министерство социального благополучия и семейной политики Камчатского края</t>
  </si>
  <si>
    <t>Министерство культуры Камчатского края</t>
  </si>
  <si>
    <t>Министерство по чрезвычайным ситуациям Камчатского края</t>
  </si>
  <si>
    <t>Министерство цифрового развития Камчатского края</t>
  </si>
  <si>
    <t>Министерство имущественных и земельных отношений Камчатского края</t>
  </si>
  <si>
    <t>Министерство труда и развития кадрового потенциала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</si>
  <si>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</si>
  <si>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</si>
  <si>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</si>
  <si>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</si>
  <si>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</si>
  <si>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</si>
  <si>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</si>
  <si>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 Камчатского края</t>
  </si>
  <si>
    <t>Петропавловск-Камчатская городская территориальная избирательная комиссия</t>
  </si>
  <si>
    <t>Министерство спорта Камчатского края</t>
  </si>
  <si>
    <t>Агентство лесного хозяйства Камчатского края</t>
  </si>
  <si>
    <t>Министерство туризма Камчатского края</t>
  </si>
  <si>
    <t>Служба охраны объектов культурного наследия Камчатского края</t>
  </si>
  <si>
    <t>Агентство записи актов гражданского состояния и архивного дела Камчатского края</t>
  </si>
  <si>
    <t>Министерство по делам местного самоуправления и развитию Корякского округа Камчатского края</t>
  </si>
  <si>
    <t>Министерство развития гражданского общества и молодежи Камчатского края</t>
  </si>
  <si>
    <t>ИТОГО</t>
  </si>
  <si>
    <t>30.05.2022</t>
  </si>
  <si>
    <t>Остатки бюджетных средств на 06.06.2022г.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</si>
  <si>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</si>
  <si>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Субсидии бюджетам субъектов Российской Федерации на осуществление единовременной выплаты при рождении первого ребенка, а также предоставление регионального материнского (семейного) капитала при рождении второго ребенка в субъектах Российской Федерации, входящих в состав Дальневосточного федерального округа</t>
  </si>
  <si>
    <t>Субсидии бюджетам на развитие паллиативной медицинской помощи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</si>
  <si>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</si>
  <si>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</si>
  <si>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</si>
  <si>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</si>
  <si>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</si>
  <si>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реализацию программ формирования современной городской среды</t>
  </si>
  <si>
    <t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</si>
  <si>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</si>
  <si>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</si>
  <si>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N 1032-I "О занятости населения в Российской Федерации"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</si>
  <si>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</si>
  <si>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Единая субвенция бюджетам субъектов Российской Федерации и бюджету г. Байконура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</si>
  <si>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</si>
  <si>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</si>
  <si>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 и г. Байконура, муниципальных образовательных организаций,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</si>
  <si>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</si>
  <si>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бюджетам, за счет средств резервного фонда Правительства Российской Федерации</t>
  </si>
  <si>
    <t>Справочно:</t>
  </si>
  <si>
    <t>Привлечение остатков средств на единый счет краевого бюджета с казначейских счетов для осуществления и отражения операций с денежными средствами, поступающими во временное распоряжение получателей средств краевого бюджета, с денежными средствами краевых государственных бюджетных и автономных учреждений, с денежными средствами получателей средств из краевого бюджета, с денежными средствами участников казначейского сопровождения (за период с 01.01.2022 по 03.06.2022)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</si>
</sst>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70" formatCode="###\ ###\ ###\ ###\ ##0.0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sz val="10"/>
      <color rgb="FF000000"/>
      <name val="Times New Roman"/>
      <family val="2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Border="0" applyAlignment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/>
    <xf numFmtId="14" fontId="9" fillId="0" borderId="0" xfId="0" applyNumberFormat="1" applyFont="1"/>
    <xf numFmtId="0" fontId="10" fillId="0" borderId="0" xfId="0" applyFont="1"/>
    <xf numFmtId="0" fontId="1" fillId="2" borderId="0" xfId="0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14" fillId="0" borderId="0" xfId="0" applyNumberFormat="1" applyFont="1"/>
    <xf numFmtId="0" fontId="14" fillId="0" borderId="0" xfId="0" applyFont="1"/>
    <xf numFmtId="14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wrapText="1"/>
    </xf>
    <xf numFmtId="164" fontId="7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49" fontId="17" fillId="0" borderId="9" xfId="1" applyNumberFormat="1" applyFont="1" applyFill="1" applyBorder="1" applyAlignment="1" applyProtection="1">
      <alignment horizontal="left" vertical="center" wrapText="1"/>
    </xf>
    <xf numFmtId="49" fontId="17" fillId="0" borderId="10" xfId="1" applyNumberFormat="1" applyFont="1" applyFill="1" applyBorder="1" applyAlignment="1" applyProtection="1">
      <alignment horizontal="left" vertical="center" wrapText="1"/>
    </xf>
    <xf numFmtId="49" fontId="17" fillId="0" borderId="7" xfId="1" applyNumberFormat="1" applyFont="1" applyFill="1" applyBorder="1" applyAlignment="1" applyProtection="1">
      <alignment horizontal="left" vertical="center" wrapText="1"/>
    </xf>
    <xf numFmtId="49" fontId="17" fillId="0" borderId="8" xfId="1" applyNumberFormat="1" applyFont="1" applyFill="1" applyBorder="1" applyAlignment="1" applyProtection="1">
      <alignment horizontal="left" vertical="center" wrapText="1"/>
    </xf>
    <xf numFmtId="170" fontId="17" fillId="0" borderId="4" xfId="1" applyNumberFormat="1" applyFont="1" applyFill="1" applyBorder="1" applyAlignment="1" applyProtection="1">
      <alignment horizontal="right" vertical="center"/>
    </xf>
    <xf numFmtId="164" fontId="18" fillId="0" borderId="4" xfId="0" applyNumberFormat="1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zoomScaleNormal="100" zoomScaleSheetLayoutView="100" workbookViewId="0">
      <selection activeCell="E30" sqref="E30"/>
    </sheetView>
  </sheetViews>
  <sheetFormatPr defaultColWidth="8.7109375" defaultRowHeight="15" x14ac:dyDescent="0.25"/>
  <cols>
    <col min="1" max="1" width="69.28515625" style="31" customWidth="1"/>
    <col min="2" max="2" width="13.85546875" style="31" customWidth="1"/>
    <col min="3" max="4" width="14.42578125" style="31" customWidth="1"/>
    <col min="5" max="5" width="12.42578125" style="31" customWidth="1"/>
    <col min="6" max="6" width="12.5703125" style="31" customWidth="1"/>
    <col min="7" max="7" width="16" style="31" bestFit="1" customWidth="1"/>
    <col min="8" max="8" width="8.7109375" style="31"/>
    <col min="9" max="9" width="10.140625" style="31" bestFit="1" customWidth="1"/>
    <col min="10" max="16384" width="8.7109375" style="31"/>
  </cols>
  <sheetData>
    <row r="1" spans="1:9" ht="15.75" x14ac:dyDescent="0.25">
      <c r="A1" s="46" t="s">
        <v>0</v>
      </c>
      <c r="B1" s="46"/>
      <c r="C1" s="46"/>
      <c r="D1" s="46"/>
      <c r="E1" s="46"/>
      <c r="F1" s="37" t="s">
        <v>85</v>
      </c>
      <c r="G1" s="38" t="str">
        <f>TEXT(F1,"[$-FC19]ДД ММММ")</f>
        <v>30 мая</v>
      </c>
      <c r="H1" s="38" t="str">
        <f>TEXT(F1,"[$-FC19]ДД.ММ.ГГГ \г")</f>
        <v>30.05.2022 г</v>
      </c>
    </row>
    <row r="2" spans="1:9" ht="15.75" x14ac:dyDescent="0.25">
      <c r="A2" s="46" t="str">
        <f>CONCATENATE("с ",G1," по ",G2,"ода")</f>
        <v>с 30 мая по 03 июня 2022 года</v>
      </c>
      <c r="B2" s="46"/>
      <c r="C2" s="46"/>
      <c r="D2" s="46"/>
      <c r="E2" s="46"/>
      <c r="F2" s="37" t="s">
        <v>49</v>
      </c>
      <c r="G2" s="38" t="str">
        <f>TEXT(F2,"[$-FC19]ДД ММММ ГГГ \г")</f>
        <v>03 июня 2022 г</v>
      </c>
      <c r="H2" s="38" t="str">
        <f>TEXT(F2,"[$-FC19]ДД.ММ.ГГГ \г")</f>
        <v>03.06.2022 г</v>
      </c>
      <c r="I2" s="39"/>
    </row>
    <row r="3" spans="1:9" x14ac:dyDescent="0.25">
      <c r="A3" s="1"/>
      <c r="B3" s="2"/>
      <c r="C3" s="2"/>
      <c r="D3" s="2"/>
      <c r="E3" s="3"/>
    </row>
    <row r="4" spans="1:9" x14ac:dyDescent="0.25">
      <c r="A4" s="4"/>
      <c r="B4" s="5"/>
      <c r="C4" s="5"/>
      <c r="D4" s="6"/>
      <c r="E4" s="7" t="s">
        <v>1</v>
      </c>
    </row>
    <row r="5" spans="1:9" x14ac:dyDescent="0.25">
      <c r="A5" s="47" t="str">
        <f>CONCATENATE("Остатки средств на ",H1,".")</f>
        <v>Остатки средств на 30.05.2022 г.</v>
      </c>
      <c r="B5" s="48"/>
      <c r="C5" s="48"/>
      <c r="D5" s="49"/>
      <c r="E5" s="8">
        <v>4693761.3</v>
      </c>
      <c r="F5" s="39"/>
    </row>
    <row r="6" spans="1:9" x14ac:dyDescent="0.25">
      <c r="A6" s="10"/>
      <c r="B6" s="11"/>
      <c r="C6" s="11"/>
      <c r="D6" s="11"/>
      <c r="E6" s="12"/>
    </row>
    <row r="7" spans="1:9" x14ac:dyDescent="0.25">
      <c r="A7" s="56" t="s">
        <v>2</v>
      </c>
      <c r="B7" s="57"/>
      <c r="C7" s="57"/>
      <c r="D7" s="57"/>
      <c r="E7" s="13"/>
    </row>
    <row r="8" spans="1:9" x14ac:dyDescent="0.25">
      <c r="A8" s="51" t="s">
        <v>3</v>
      </c>
      <c r="B8" s="57"/>
      <c r="C8" s="57"/>
      <c r="D8" s="57"/>
      <c r="E8" s="9">
        <f>E30-E9</f>
        <v>406296.27884000016</v>
      </c>
    </row>
    <row r="9" spans="1:9" x14ac:dyDescent="0.25">
      <c r="A9" s="58" t="s">
        <v>4</v>
      </c>
      <c r="B9" s="57"/>
      <c r="C9" s="57"/>
      <c r="D9" s="57"/>
      <c r="E9" s="14">
        <f>SUM(E10:E29)</f>
        <v>101292.09999999999</v>
      </c>
    </row>
    <row r="10" spans="1:9" ht="30" customHeight="1" x14ac:dyDescent="0.25">
      <c r="A10" s="59" t="s">
        <v>87</v>
      </c>
      <c r="B10" s="60"/>
      <c r="C10" s="60"/>
      <c r="D10" s="60"/>
      <c r="E10" s="63">
        <v>37208</v>
      </c>
    </row>
    <row r="11" spans="1:9" ht="40.5" customHeight="1" x14ac:dyDescent="0.25">
      <c r="A11" s="61" t="s">
        <v>88</v>
      </c>
      <c r="B11" s="62"/>
      <c r="C11" s="62"/>
      <c r="D11" s="62"/>
      <c r="E11" s="63">
        <v>540.1</v>
      </c>
    </row>
    <row r="12" spans="1:9" ht="14.25" customHeight="1" x14ac:dyDescent="0.25">
      <c r="A12" s="61" t="s">
        <v>89</v>
      </c>
      <c r="B12" s="62"/>
      <c r="C12" s="62"/>
      <c r="D12" s="62"/>
      <c r="E12" s="63">
        <v>310.7</v>
      </c>
    </row>
    <row r="13" spans="1:9" ht="29.25" customHeight="1" x14ac:dyDescent="0.25">
      <c r="A13" s="61" t="s">
        <v>90</v>
      </c>
      <c r="B13" s="62"/>
      <c r="C13" s="62"/>
      <c r="D13" s="62"/>
      <c r="E13" s="63">
        <v>1172.7</v>
      </c>
    </row>
    <row r="14" spans="1:9" ht="34.5" customHeight="1" x14ac:dyDescent="0.25">
      <c r="A14" s="61" t="s">
        <v>91</v>
      </c>
      <c r="B14" s="62"/>
      <c r="C14" s="62"/>
      <c r="D14" s="62"/>
      <c r="E14" s="63">
        <v>1984.5</v>
      </c>
    </row>
    <row r="15" spans="1:9" ht="31.5" customHeight="1" x14ac:dyDescent="0.25">
      <c r="A15" s="61" t="s">
        <v>92</v>
      </c>
      <c r="B15" s="62"/>
      <c r="C15" s="62"/>
      <c r="D15" s="62"/>
      <c r="E15" s="63">
        <v>425.4</v>
      </c>
    </row>
    <row r="16" spans="1:9" ht="29.25" customHeight="1" x14ac:dyDescent="0.25">
      <c r="A16" s="61" t="s">
        <v>93</v>
      </c>
      <c r="B16" s="62"/>
      <c r="C16" s="62"/>
      <c r="D16" s="62"/>
      <c r="E16" s="63">
        <v>810.8</v>
      </c>
    </row>
    <row r="17" spans="1:5" ht="28.5" customHeight="1" x14ac:dyDescent="0.25">
      <c r="A17" s="61" t="s">
        <v>94</v>
      </c>
      <c r="B17" s="62"/>
      <c r="C17" s="62"/>
      <c r="D17" s="62"/>
      <c r="E17" s="63">
        <v>8971.1</v>
      </c>
    </row>
    <row r="18" spans="1:5" ht="18.75" customHeight="1" x14ac:dyDescent="0.25">
      <c r="A18" s="61" t="s">
        <v>95</v>
      </c>
      <c r="B18" s="62"/>
      <c r="C18" s="62"/>
      <c r="D18" s="62"/>
      <c r="E18" s="63">
        <v>1221.3</v>
      </c>
    </row>
    <row r="19" spans="1:5" ht="38.25" customHeight="1" x14ac:dyDescent="0.25">
      <c r="A19" s="61" t="s">
        <v>96</v>
      </c>
      <c r="B19" s="62"/>
      <c r="C19" s="62"/>
      <c r="D19" s="62"/>
      <c r="E19" s="63">
        <v>18470.599999999999</v>
      </c>
    </row>
    <row r="20" spans="1:5" ht="30" customHeight="1" x14ac:dyDescent="0.25">
      <c r="A20" s="61" t="s">
        <v>97</v>
      </c>
      <c r="B20" s="62"/>
      <c r="C20" s="62"/>
      <c r="D20" s="62"/>
      <c r="E20" s="63">
        <v>40.5</v>
      </c>
    </row>
    <row r="21" spans="1:5" ht="18" customHeight="1" x14ac:dyDescent="0.25">
      <c r="A21" s="61" t="s">
        <v>98</v>
      </c>
      <c r="B21" s="62"/>
      <c r="C21" s="62"/>
      <c r="D21" s="62"/>
      <c r="E21" s="63">
        <v>3801.8</v>
      </c>
    </row>
    <row r="22" spans="1:5" ht="38.25" customHeight="1" x14ac:dyDescent="0.25">
      <c r="A22" s="61" t="s">
        <v>99</v>
      </c>
      <c r="B22" s="62"/>
      <c r="C22" s="62"/>
      <c r="D22" s="62"/>
      <c r="E22" s="63">
        <v>1890.8</v>
      </c>
    </row>
    <row r="23" spans="1:5" ht="37.5" customHeight="1" x14ac:dyDescent="0.25">
      <c r="A23" s="61" t="s">
        <v>100</v>
      </c>
      <c r="B23" s="62"/>
      <c r="C23" s="62"/>
      <c r="D23" s="62"/>
      <c r="E23" s="63">
        <v>2373.5</v>
      </c>
    </row>
    <row r="24" spans="1:5" ht="15" customHeight="1" x14ac:dyDescent="0.25">
      <c r="A24" s="61" t="s">
        <v>101</v>
      </c>
      <c r="B24" s="62"/>
      <c r="C24" s="62"/>
      <c r="D24" s="62"/>
      <c r="E24" s="63">
        <v>1689.3</v>
      </c>
    </row>
    <row r="25" spans="1:5" ht="29.25" customHeight="1" x14ac:dyDescent="0.25">
      <c r="A25" s="61" t="s">
        <v>102</v>
      </c>
      <c r="B25" s="62"/>
      <c r="C25" s="62"/>
      <c r="D25" s="62"/>
      <c r="E25" s="63">
        <v>483.9</v>
      </c>
    </row>
    <row r="26" spans="1:5" ht="34.5" customHeight="1" x14ac:dyDescent="0.25">
      <c r="A26" s="61" t="s">
        <v>103</v>
      </c>
      <c r="B26" s="62"/>
      <c r="C26" s="62"/>
      <c r="D26" s="62"/>
      <c r="E26" s="63">
        <v>10310.4</v>
      </c>
    </row>
    <row r="27" spans="1:5" ht="51" customHeight="1" x14ac:dyDescent="0.25">
      <c r="A27" s="61" t="s">
        <v>104</v>
      </c>
      <c r="B27" s="62"/>
      <c r="C27" s="62"/>
      <c r="D27" s="62"/>
      <c r="E27" s="63">
        <v>6685.9</v>
      </c>
    </row>
    <row r="28" spans="1:5" ht="31.5" customHeight="1" x14ac:dyDescent="0.25">
      <c r="A28" s="61" t="s">
        <v>105</v>
      </c>
      <c r="B28" s="62"/>
      <c r="C28" s="62"/>
      <c r="D28" s="62"/>
      <c r="E28" s="63">
        <v>1957.6</v>
      </c>
    </row>
    <row r="29" spans="1:5" ht="18" customHeight="1" x14ac:dyDescent="0.25">
      <c r="A29" s="61" t="s">
        <v>106</v>
      </c>
      <c r="B29" s="62"/>
      <c r="C29" s="62"/>
      <c r="D29" s="62"/>
      <c r="E29" s="63">
        <v>943.2</v>
      </c>
    </row>
    <row r="30" spans="1:5" x14ac:dyDescent="0.25">
      <c r="A30" s="50" t="s">
        <v>5</v>
      </c>
      <c r="B30" s="51"/>
      <c r="C30" s="51"/>
      <c r="D30" s="51"/>
      <c r="E30" s="68">
        <f>'Муниципальные районы'!B24-Учреждения!E5+'Муниципальные районы'!B23</f>
        <v>507588.37884000014</v>
      </c>
    </row>
    <row r="31" spans="1:5" x14ac:dyDescent="0.25">
      <c r="A31" s="64" t="s">
        <v>107</v>
      </c>
      <c r="B31" s="65"/>
      <c r="C31" s="65"/>
      <c r="D31" s="65"/>
      <c r="E31" s="13"/>
    </row>
    <row r="32" spans="1:5" ht="81" customHeight="1" x14ac:dyDescent="0.25">
      <c r="A32" s="66" t="s">
        <v>108</v>
      </c>
      <c r="B32" s="67"/>
      <c r="C32" s="67"/>
      <c r="D32" s="67"/>
      <c r="E32" s="68">
        <v>4486077.4000000004</v>
      </c>
    </row>
    <row r="33" spans="1:6" x14ac:dyDescent="0.25">
      <c r="A33" s="15"/>
      <c r="B33" s="16"/>
      <c r="C33" s="16"/>
      <c r="D33" s="6"/>
      <c r="E33" s="17"/>
    </row>
    <row r="34" spans="1:6" x14ac:dyDescent="0.25">
      <c r="A34" s="52" t="s">
        <v>14</v>
      </c>
      <c r="B34" s="54" t="s">
        <v>6</v>
      </c>
      <c r="C34" s="55" t="s">
        <v>7</v>
      </c>
      <c r="D34" s="55"/>
      <c r="E34" s="55"/>
    </row>
    <row r="35" spans="1:6" ht="90" x14ac:dyDescent="0.25">
      <c r="A35" s="53"/>
      <c r="B35" s="54"/>
      <c r="C35" s="18" t="s">
        <v>8</v>
      </c>
      <c r="D35" s="18" t="s">
        <v>9</v>
      </c>
      <c r="E35" s="18" t="s">
        <v>10</v>
      </c>
    </row>
    <row r="36" spans="1:6" x14ac:dyDescent="0.25">
      <c r="A36" s="19" t="s">
        <v>50</v>
      </c>
      <c r="B36" s="42">
        <v>556.30799999999999</v>
      </c>
      <c r="C36" s="42">
        <v>457.86200000000002</v>
      </c>
      <c r="D36" s="42"/>
      <c r="E36" s="42"/>
      <c r="F36" s="41"/>
    </row>
    <row r="37" spans="1:6" x14ac:dyDescent="0.25">
      <c r="A37" s="19" t="s">
        <v>51</v>
      </c>
      <c r="B37" s="42">
        <v>6155</v>
      </c>
      <c r="C37" s="42">
        <v>5115</v>
      </c>
      <c r="D37" s="42">
        <v>1040</v>
      </c>
      <c r="E37" s="42"/>
      <c r="F37" s="41"/>
    </row>
    <row r="38" spans="1:6" x14ac:dyDescent="0.25">
      <c r="A38" s="19" t="s">
        <v>52</v>
      </c>
      <c r="B38" s="42">
        <v>12600</v>
      </c>
      <c r="C38" s="42">
        <v>12600</v>
      </c>
      <c r="D38" s="42"/>
      <c r="E38" s="42"/>
      <c r="F38" s="41"/>
    </row>
    <row r="39" spans="1:6" x14ac:dyDescent="0.25">
      <c r="A39" s="19" t="s">
        <v>53</v>
      </c>
      <c r="B39" s="42">
        <v>71944.682430000001</v>
      </c>
      <c r="C39" s="42">
        <v>19639.35295</v>
      </c>
      <c r="D39" s="42">
        <v>753.75059999999996</v>
      </c>
      <c r="E39" s="42">
        <v>15</v>
      </c>
      <c r="F39" s="41"/>
    </row>
    <row r="40" spans="1:6" ht="30" x14ac:dyDescent="0.25">
      <c r="A40" s="19" t="s">
        <v>54</v>
      </c>
      <c r="B40" s="42">
        <v>19231.212869999999</v>
      </c>
      <c r="C40" s="42">
        <v>3133.8832299999999</v>
      </c>
      <c r="D40" s="42">
        <v>1481.53079</v>
      </c>
      <c r="E40" s="42"/>
      <c r="F40" s="41"/>
    </row>
    <row r="41" spans="1:6" x14ac:dyDescent="0.25">
      <c r="A41" s="19" t="s">
        <v>55</v>
      </c>
      <c r="B41" s="42">
        <v>3797.5426200000002</v>
      </c>
      <c r="C41" s="42">
        <v>2694.5176000000001</v>
      </c>
      <c r="D41" s="42">
        <v>878.82659999999998</v>
      </c>
      <c r="E41" s="42"/>
      <c r="F41" s="41"/>
    </row>
    <row r="42" spans="1:6" x14ac:dyDescent="0.25">
      <c r="A42" s="19" t="s">
        <v>56</v>
      </c>
      <c r="B42" s="42">
        <v>457.14456999999999</v>
      </c>
      <c r="C42" s="42"/>
      <c r="D42" s="42">
        <v>400</v>
      </c>
      <c r="E42" s="42"/>
      <c r="F42" s="41"/>
    </row>
    <row r="43" spans="1:6" ht="30" x14ac:dyDescent="0.25">
      <c r="A43" s="19" t="s">
        <v>57</v>
      </c>
      <c r="B43" s="42">
        <v>21453.110079999999</v>
      </c>
      <c r="C43" s="42">
        <v>6700</v>
      </c>
      <c r="D43" s="42">
        <v>2200</v>
      </c>
      <c r="E43" s="42">
        <v>55</v>
      </c>
      <c r="F43" s="41"/>
    </row>
    <row r="44" spans="1:6" x14ac:dyDescent="0.25">
      <c r="A44" s="19" t="s">
        <v>58</v>
      </c>
      <c r="B44" s="42">
        <v>10492.45</v>
      </c>
      <c r="C44" s="42">
        <v>7500</v>
      </c>
      <c r="D44" s="42">
        <v>2700</v>
      </c>
      <c r="E44" s="42"/>
      <c r="F44" s="41"/>
    </row>
    <row r="45" spans="1:6" x14ac:dyDescent="0.25">
      <c r="A45" s="19" t="s">
        <v>59</v>
      </c>
      <c r="B45" s="42">
        <v>6050.21702</v>
      </c>
      <c r="C45" s="42">
        <v>4550</v>
      </c>
      <c r="D45" s="42"/>
      <c r="E45" s="42"/>
      <c r="F45" s="41"/>
    </row>
    <row r="46" spans="1:6" x14ac:dyDescent="0.25">
      <c r="A46" s="19" t="s">
        <v>60</v>
      </c>
      <c r="B46" s="42">
        <v>168300.29170999999</v>
      </c>
      <c r="C46" s="42"/>
      <c r="D46" s="42"/>
      <c r="E46" s="42">
        <v>500</v>
      </c>
      <c r="F46" s="41"/>
    </row>
    <row r="47" spans="1:6" x14ac:dyDescent="0.25">
      <c r="A47" s="19" t="s">
        <v>61</v>
      </c>
      <c r="B47" s="42">
        <v>121075.68051999999</v>
      </c>
      <c r="C47" s="42">
        <v>11630.602000000001</v>
      </c>
      <c r="D47" s="42">
        <v>6639.6739100000004</v>
      </c>
      <c r="E47" s="42">
        <v>11136.3442</v>
      </c>
      <c r="F47" s="41"/>
    </row>
    <row r="48" spans="1:6" ht="30" x14ac:dyDescent="0.25">
      <c r="A48" s="19" t="s">
        <v>62</v>
      </c>
      <c r="B48" s="42">
        <v>357995.10093999997</v>
      </c>
      <c r="C48" s="42">
        <v>14500</v>
      </c>
      <c r="D48" s="42">
        <v>5612.0285700000004</v>
      </c>
      <c r="E48" s="42">
        <v>242581.5012</v>
      </c>
      <c r="F48" s="41"/>
    </row>
    <row r="49" spans="1:6" x14ac:dyDescent="0.25">
      <c r="A49" s="19" t="s">
        <v>63</v>
      </c>
      <c r="B49" s="42">
        <v>38225.885499999997</v>
      </c>
      <c r="C49" s="42"/>
      <c r="D49" s="42">
        <v>500</v>
      </c>
      <c r="E49" s="42"/>
      <c r="F49" s="41"/>
    </row>
    <row r="50" spans="1:6" x14ac:dyDescent="0.25">
      <c r="A50" s="19" t="s">
        <v>64</v>
      </c>
      <c r="B50" s="42">
        <v>54561.574840000001</v>
      </c>
      <c r="C50" s="42">
        <v>34000</v>
      </c>
      <c r="D50" s="42">
        <v>17285.879140000001</v>
      </c>
      <c r="E50" s="42">
        <v>250.31970000000001</v>
      </c>
      <c r="F50" s="41"/>
    </row>
    <row r="51" spans="1:6" x14ac:dyDescent="0.25">
      <c r="A51" s="19" t="s">
        <v>65</v>
      </c>
      <c r="B51" s="42">
        <v>22493.142</v>
      </c>
      <c r="C51" s="42">
        <v>1900</v>
      </c>
      <c r="D51" s="42">
        <v>750</v>
      </c>
      <c r="E51" s="42"/>
      <c r="F51" s="41"/>
    </row>
    <row r="52" spans="1:6" ht="30" x14ac:dyDescent="0.25">
      <c r="A52" s="19" t="s">
        <v>66</v>
      </c>
      <c r="B52" s="42">
        <v>5550.5835100000004</v>
      </c>
      <c r="C52" s="42">
        <v>2510</v>
      </c>
      <c r="D52" s="42">
        <v>1455</v>
      </c>
      <c r="E52" s="42"/>
      <c r="F52" s="41"/>
    </row>
    <row r="53" spans="1:6" x14ac:dyDescent="0.25">
      <c r="A53" s="19" t="s">
        <v>67</v>
      </c>
      <c r="B53" s="42">
        <v>28313.570220000001</v>
      </c>
      <c r="C53" s="42">
        <v>12386.89293</v>
      </c>
      <c r="D53" s="42">
        <v>2754.5528399999998</v>
      </c>
      <c r="E53" s="42">
        <v>10230.3318</v>
      </c>
      <c r="F53" s="41"/>
    </row>
    <row r="54" spans="1:6" x14ac:dyDescent="0.25">
      <c r="A54" s="19" t="s">
        <v>68</v>
      </c>
      <c r="B54" s="42">
        <v>17300.964250000001</v>
      </c>
      <c r="C54" s="42">
        <v>2000</v>
      </c>
      <c r="D54" s="42">
        <v>400</v>
      </c>
      <c r="E54" s="42"/>
      <c r="F54" s="41"/>
    </row>
    <row r="55" spans="1:6" x14ac:dyDescent="0.25">
      <c r="A55" s="19" t="s">
        <v>69</v>
      </c>
      <c r="B55" s="42">
        <v>37712.373379999997</v>
      </c>
      <c r="C55" s="42">
        <v>4500</v>
      </c>
      <c r="D55" s="42">
        <v>1953</v>
      </c>
      <c r="E55" s="42"/>
      <c r="F55" s="41"/>
    </row>
    <row r="56" spans="1:6" ht="30" x14ac:dyDescent="0.25">
      <c r="A56" s="19" t="s">
        <v>70</v>
      </c>
      <c r="B56" s="42">
        <v>6799.3383000000003</v>
      </c>
      <c r="C56" s="42">
        <v>2400</v>
      </c>
      <c r="D56" s="42"/>
      <c r="E56" s="42"/>
      <c r="F56" s="41"/>
    </row>
    <row r="57" spans="1:6" x14ac:dyDescent="0.25">
      <c r="A57" s="19" t="s">
        <v>71</v>
      </c>
      <c r="B57" s="42">
        <v>4351.6629999999996</v>
      </c>
      <c r="C57" s="42">
        <v>2840</v>
      </c>
      <c r="D57" s="42">
        <v>857.68</v>
      </c>
      <c r="E57" s="42"/>
      <c r="F57" s="41"/>
    </row>
    <row r="58" spans="1:6" x14ac:dyDescent="0.25">
      <c r="A58" s="19" t="s">
        <v>72</v>
      </c>
      <c r="B58" s="42">
        <v>1432.66219</v>
      </c>
      <c r="C58" s="42">
        <v>1380.2825499999999</v>
      </c>
      <c r="D58" s="42">
        <v>-24.400359999999999</v>
      </c>
      <c r="E58" s="42"/>
      <c r="F58" s="41"/>
    </row>
    <row r="59" spans="1:6" x14ac:dyDescent="0.25">
      <c r="A59" s="19" t="s">
        <v>73</v>
      </c>
      <c r="B59" s="42">
        <v>350</v>
      </c>
      <c r="C59" s="42"/>
      <c r="D59" s="42"/>
      <c r="E59" s="42"/>
      <c r="F59" s="41"/>
    </row>
    <row r="60" spans="1:6" x14ac:dyDescent="0.25">
      <c r="A60" s="19" t="s">
        <v>74</v>
      </c>
      <c r="B60" s="42">
        <v>2934.2023600000002</v>
      </c>
      <c r="C60" s="42">
        <v>1945.9935499999999</v>
      </c>
      <c r="D60" s="42">
        <v>879.88202000000001</v>
      </c>
      <c r="E60" s="42"/>
      <c r="F60" s="41"/>
    </row>
    <row r="61" spans="1:6" x14ac:dyDescent="0.25">
      <c r="A61" s="19" t="s">
        <v>75</v>
      </c>
      <c r="B61" s="42">
        <v>862741.35080000001</v>
      </c>
      <c r="C61" s="42">
        <v>19755</v>
      </c>
      <c r="D61" s="42">
        <v>7554.4302200000002</v>
      </c>
      <c r="E61" s="42"/>
      <c r="F61" s="41"/>
    </row>
    <row r="62" spans="1:6" ht="30" x14ac:dyDescent="0.25">
      <c r="A62" s="19" t="s">
        <v>76</v>
      </c>
      <c r="B62" s="42">
        <v>114.67959999999999</v>
      </c>
      <c r="C62" s="42">
        <v>66.732950000000002</v>
      </c>
      <c r="D62" s="42">
        <v>36.461350000000003</v>
      </c>
      <c r="E62" s="42"/>
      <c r="F62" s="41"/>
    </row>
    <row r="63" spans="1:6" x14ac:dyDescent="0.25">
      <c r="A63" s="19" t="s">
        <v>77</v>
      </c>
      <c r="B63" s="42">
        <v>28598.519410000001</v>
      </c>
      <c r="C63" s="42"/>
      <c r="D63" s="42"/>
      <c r="E63" s="42"/>
      <c r="F63" s="41"/>
    </row>
    <row r="64" spans="1:6" x14ac:dyDescent="0.25">
      <c r="A64" s="19" t="s">
        <v>78</v>
      </c>
      <c r="B64" s="42">
        <v>16046.32164</v>
      </c>
      <c r="C64" s="42">
        <v>11271.70875</v>
      </c>
      <c r="D64" s="42">
        <v>3804.6352999999999</v>
      </c>
      <c r="E64" s="42"/>
      <c r="F64" s="41"/>
    </row>
    <row r="65" spans="1:6" x14ac:dyDescent="0.25">
      <c r="A65" s="19" t="s">
        <v>79</v>
      </c>
      <c r="B65" s="42">
        <v>1065.6237699999999</v>
      </c>
      <c r="C65" s="42">
        <v>940</v>
      </c>
      <c r="D65" s="42"/>
      <c r="E65" s="42"/>
      <c r="F65" s="41"/>
    </row>
    <row r="66" spans="1:6" x14ac:dyDescent="0.25">
      <c r="A66" s="19" t="s">
        <v>80</v>
      </c>
      <c r="B66" s="42">
        <v>168.91900000000001</v>
      </c>
      <c r="C66" s="42"/>
      <c r="D66" s="42"/>
      <c r="E66" s="42"/>
      <c r="F66" s="41"/>
    </row>
    <row r="67" spans="1:6" ht="30" x14ac:dyDescent="0.25">
      <c r="A67" s="19" t="s">
        <v>81</v>
      </c>
      <c r="B67" s="42">
        <v>490.48651000000001</v>
      </c>
      <c r="C67" s="42">
        <v>152.85820000000001</v>
      </c>
      <c r="D67" s="42"/>
      <c r="E67" s="42"/>
      <c r="F67" s="41"/>
    </row>
    <row r="68" spans="1:6" ht="30" x14ac:dyDescent="0.25">
      <c r="A68" s="19" t="s">
        <v>82</v>
      </c>
      <c r="B68" s="42">
        <v>515.49417000000005</v>
      </c>
      <c r="C68" s="42"/>
      <c r="D68" s="42"/>
      <c r="E68" s="42">
        <v>223.49417</v>
      </c>
      <c r="F68" s="41"/>
    </row>
    <row r="69" spans="1:6" ht="30" x14ac:dyDescent="0.25">
      <c r="A69" s="19" t="s">
        <v>83</v>
      </c>
      <c r="B69" s="42">
        <v>21203.697080000002</v>
      </c>
      <c r="C69" s="42">
        <v>2500</v>
      </c>
      <c r="D69" s="42">
        <v>651.6</v>
      </c>
      <c r="E69" s="42"/>
      <c r="F69" s="41"/>
    </row>
    <row r="70" spans="1:6" x14ac:dyDescent="0.25">
      <c r="A70" s="20" t="s">
        <v>84</v>
      </c>
      <c r="B70" s="43">
        <v>1951079.79229</v>
      </c>
      <c r="C70" s="43">
        <v>189070.68671000001</v>
      </c>
      <c r="D70" s="43">
        <v>60564.530980000003</v>
      </c>
      <c r="E70" s="43">
        <v>264991.99106999999</v>
      </c>
      <c r="F70" s="41"/>
    </row>
    <row r="71" spans="1:6" x14ac:dyDescent="0.25">
      <c r="B71" s="41"/>
      <c r="C71" s="41"/>
      <c r="D71" s="41"/>
      <c r="E71" s="41"/>
    </row>
  </sheetData>
  <mergeCells count="32">
    <mergeCell ref="A29:D29"/>
    <mergeCell ref="A22:D22"/>
    <mergeCell ref="A21:D21"/>
    <mergeCell ref="A20:D20"/>
    <mergeCell ref="A25:D25"/>
    <mergeCell ref="A24:D24"/>
    <mergeCell ref="A23:D23"/>
    <mergeCell ref="A27:D27"/>
    <mergeCell ref="A26:D26"/>
    <mergeCell ref="A28:D28"/>
    <mergeCell ref="A17:D17"/>
    <mergeCell ref="A16:D16"/>
    <mergeCell ref="A15:D15"/>
    <mergeCell ref="A19:D19"/>
    <mergeCell ref="A18:D18"/>
    <mergeCell ref="A14:D14"/>
    <mergeCell ref="A13:D13"/>
    <mergeCell ref="A12:D12"/>
    <mergeCell ref="A11:D11"/>
    <mergeCell ref="A10:D10"/>
    <mergeCell ref="A1:E1"/>
    <mergeCell ref="A2:E2"/>
    <mergeCell ref="A5:D5"/>
    <mergeCell ref="A34:A35"/>
    <mergeCell ref="B34:B35"/>
    <mergeCell ref="C34:E34"/>
    <mergeCell ref="A7:D7"/>
    <mergeCell ref="A8:D8"/>
    <mergeCell ref="A9:D9"/>
    <mergeCell ref="A32:D32"/>
    <mergeCell ref="A31:D31"/>
    <mergeCell ref="A30:D3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topLeftCell="A16" zoomScaleNormal="100" zoomScaleSheetLayoutView="100" workbookViewId="0">
      <selection activeCell="B24" sqref="B24"/>
    </sheetView>
  </sheetViews>
  <sheetFormatPr defaultColWidth="8.7109375" defaultRowHeight="15" x14ac:dyDescent="0.25"/>
  <cols>
    <col min="1" max="1" width="38.28515625" style="31" customWidth="1"/>
    <col min="2" max="2" width="13.140625" style="31" customWidth="1"/>
    <col min="3" max="3" width="10.5703125" style="31" customWidth="1"/>
    <col min="4" max="4" width="11.42578125" style="31" customWidth="1"/>
    <col min="5" max="5" width="13.140625" style="31" customWidth="1"/>
    <col min="6" max="6" width="12.140625" style="31" customWidth="1"/>
    <col min="7" max="7" width="12.5703125" style="31" customWidth="1"/>
    <col min="8" max="8" width="12.7109375" style="31" customWidth="1"/>
    <col min="9" max="9" width="10.85546875" style="31" customWidth="1"/>
    <col min="10" max="10" width="12.7109375" style="31" customWidth="1"/>
    <col min="11" max="11" width="11" style="31" customWidth="1"/>
    <col min="12" max="13" width="11.85546875" style="31" customWidth="1"/>
    <col min="14" max="14" width="11.140625" style="31" customWidth="1"/>
    <col min="15" max="15" width="11.5703125" style="31" customWidth="1"/>
    <col min="16" max="16384" width="8.7109375" style="31"/>
  </cols>
  <sheetData>
    <row r="1" spans="1:20" s="28" customFormat="1" ht="15.75" x14ac:dyDescent="0.25">
      <c r="A1" s="27" t="s">
        <v>49</v>
      </c>
      <c r="C1" s="29" t="s">
        <v>13</v>
      </c>
    </row>
    <row r="2" spans="1:20" x14ac:dyDescent="0.25">
      <c r="A2" s="30" t="str">
        <f>TEXT(EndData2,"[$-FC19]ДД.ММ.ГГГ")</f>
        <v>03.06.2022</v>
      </c>
      <c r="B2" s="30">
        <f>A2+1</f>
        <v>44716</v>
      </c>
      <c r="C2" s="26" t="str">
        <f>TEXT(B2,"[$-FC19]ДД.ММ.ГГГ")</f>
        <v>04.06.2022</v>
      </c>
      <c r="P2" s="32" t="s">
        <v>12</v>
      </c>
    </row>
    <row r="3" spans="1:20" ht="51.75" customHeight="1" x14ac:dyDescent="0.25">
      <c r="A3" s="23" t="s">
        <v>15</v>
      </c>
      <c r="B3" s="33" t="s">
        <v>16</v>
      </c>
      <c r="C3" s="34" t="s">
        <v>17</v>
      </c>
      <c r="D3" s="34" t="s">
        <v>18</v>
      </c>
      <c r="E3" s="34" t="s">
        <v>19</v>
      </c>
      <c r="F3" s="34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4" t="s">
        <v>26</v>
      </c>
      <c r="M3" s="34" t="s">
        <v>27</v>
      </c>
      <c r="N3" s="34" t="s">
        <v>28</v>
      </c>
      <c r="O3" s="34" t="s">
        <v>29</v>
      </c>
      <c r="P3" s="35" t="s">
        <v>11</v>
      </c>
    </row>
    <row r="4" spans="1:20" ht="39" x14ac:dyDescent="0.25">
      <c r="A4" s="21" t="s">
        <v>31</v>
      </c>
      <c r="B4" s="24"/>
      <c r="C4" s="24"/>
      <c r="D4" s="24"/>
      <c r="E4" s="24"/>
      <c r="F4" s="24"/>
      <c r="G4" s="24"/>
      <c r="H4" s="24"/>
      <c r="I4" s="24"/>
      <c r="J4" s="24"/>
      <c r="K4" s="24">
        <v>5415</v>
      </c>
      <c r="L4" s="24"/>
      <c r="M4" s="24"/>
      <c r="N4" s="24"/>
      <c r="O4" s="24"/>
      <c r="P4" s="44">
        <v>5415</v>
      </c>
      <c r="Q4" s="32"/>
      <c r="R4" s="32"/>
      <c r="S4" s="32"/>
      <c r="T4" s="32"/>
    </row>
    <row r="5" spans="1:20" ht="26.25" x14ac:dyDescent="0.25">
      <c r="A5" s="21" t="s">
        <v>32</v>
      </c>
      <c r="B5" s="24">
        <v>8075.8609999999999</v>
      </c>
      <c r="C5" s="24"/>
      <c r="D5" s="24"/>
      <c r="E5" s="24"/>
      <c r="F5" s="24"/>
      <c r="G5" s="24"/>
      <c r="H5" s="24"/>
      <c r="I5" s="24"/>
      <c r="J5" s="24"/>
      <c r="K5" s="24">
        <v>2906</v>
      </c>
      <c r="L5" s="24"/>
      <c r="M5" s="24"/>
      <c r="N5" s="24"/>
      <c r="O5" s="24"/>
      <c r="P5" s="44">
        <v>10981.861000000001</v>
      </c>
      <c r="Q5" s="32"/>
      <c r="R5" s="32"/>
      <c r="S5" s="32"/>
      <c r="T5" s="32"/>
    </row>
    <row r="6" spans="1:20" ht="39" x14ac:dyDescent="0.25">
      <c r="A6" s="21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>
        <v>5250</v>
      </c>
      <c r="L6" s="24"/>
      <c r="M6" s="24"/>
      <c r="N6" s="24"/>
      <c r="O6" s="24"/>
      <c r="P6" s="44">
        <v>5250</v>
      </c>
      <c r="Q6" s="32"/>
      <c r="R6" s="32"/>
      <c r="S6" s="32"/>
      <c r="T6" s="32"/>
    </row>
    <row r="7" spans="1:20" ht="102.75" x14ac:dyDescent="0.25">
      <c r="A7" s="21" t="s">
        <v>34</v>
      </c>
      <c r="B7" s="24">
        <v>21103.99238</v>
      </c>
      <c r="C7" s="24"/>
      <c r="D7" s="24"/>
      <c r="E7" s="24"/>
      <c r="F7" s="24"/>
      <c r="G7" s="24">
        <v>156.18677</v>
      </c>
      <c r="H7" s="24">
        <v>2640.2652800000001</v>
      </c>
      <c r="I7" s="24">
        <v>569.56275000000005</v>
      </c>
      <c r="J7" s="24">
        <v>1995.5</v>
      </c>
      <c r="K7" s="24"/>
      <c r="L7" s="24"/>
      <c r="M7" s="24"/>
      <c r="N7" s="24">
        <v>2705.2379999999998</v>
      </c>
      <c r="O7" s="24"/>
      <c r="P7" s="44">
        <v>29170.745180000002</v>
      </c>
      <c r="Q7" s="32"/>
      <c r="R7" s="32"/>
      <c r="S7" s="32"/>
      <c r="T7" s="32"/>
    </row>
    <row r="8" spans="1:20" ht="80.25" customHeight="1" x14ac:dyDescent="0.25">
      <c r="A8" s="21" t="s">
        <v>35</v>
      </c>
      <c r="B8" s="24">
        <v>180</v>
      </c>
      <c r="C8" s="24">
        <v>16.649999999999999</v>
      </c>
      <c r="D8" s="24"/>
      <c r="E8" s="24"/>
      <c r="F8" s="24"/>
      <c r="G8" s="24">
        <v>35.591670000000001</v>
      </c>
      <c r="H8" s="24"/>
      <c r="I8" s="24"/>
      <c r="J8" s="24"/>
      <c r="K8" s="24"/>
      <c r="L8" s="24"/>
      <c r="M8" s="24"/>
      <c r="N8" s="24"/>
      <c r="O8" s="24"/>
      <c r="P8" s="44">
        <v>232.24167</v>
      </c>
      <c r="Q8" s="32"/>
      <c r="R8" s="32"/>
      <c r="S8" s="32"/>
      <c r="T8" s="32"/>
    </row>
    <row r="9" spans="1:20" ht="119.25" customHeight="1" x14ac:dyDescent="0.25">
      <c r="A9" s="21" t="s">
        <v>36</v>
      </c>
      <c r="B9" s="24">
        <v>23.119879999999998</v>
      </c>
      <c r="C9" s="24">
        <v>3.7237200000000001</v>
      </c>
      <c r="D9" s="24"/>
      <c r="E9" s="24"/>
      <c r="F9" s="24"/>
      <c r="G9" s="24"/>
      <c r="H9" s="24"/>
      <c r="I9" s="24"/>
      <c r="J9" s="24">
        <v>3.7250000000000001</v>
      </c>
      <c r="K9" s="24"/>
      <c r="L9" s="24"/>
      <c r="M9" s="24"/>
      <c r="N9" s="24"/>
      <c r="O9" s="24"/>
      <c r="P9" s="44">
        <v>30.5686</v>
      </c>
      <c r="Q9" s="32"/>
      <c r="R9" s="32"/>
      <c r="S9" s="32"/>
      <c r="T9" s="32"/>
    </row>
    <row r="10" spans="1:20" ht="90" x14ac:dyDescent="0.25">
      <c r="A10" s="21" t="s">
        <v>37</v>
      </c>
      <c r="B10" s="24"/>
      <c r="C10" s="24"/>
      <c r="D10" s="24"/>
      <c r="E10" s="24"/>
      <c r="F10" s="24"/>
      <c r="G10" s="24"/>
      <c r="H10" s="24">
        <v>37.158000000000001</v>
      </c>
      <c r="I10" s="24"/>
      <c r="J10" s="24"/>
      <c r="K10" s="24"/>
      <c r="L10" s="24"/>
      <c r="M10" s="24"/>
      <c r="N10" s="24"/>
      <c r="O10" s="24"/>
      <c r="P10" s="44">
        <v>37.158000000000001</v>
      </c>
      <c r="Q10" s="32"/>
      <c r="R10" s="32"/>
      <c r="S10" s="32"/>
      <c r="T10" s="32"/>
    </row>
    <row r="11" spans="1:20" ht="77.25" x14ac:dyDescent="0.25">
      <c r="A11" s="21" t="s">
        <v>38</v>
      </c>
      <c r="B11" s="24">
        <v>32.47</v>
      </c>
      <c r="C11" s="24">
        <v>4030.1968000000002</v>
      </c>
      <c r="D11" s="24">
        <v>600</v>
      </c>
      <c r="E11" s="24"/>
      <c r="F11" s="24"/>
      <c r="G11" s="24">
        <v>285.70832999999999</v>
      </c>
      <c r="H11" s="24">
        <v>135.809</v>
      </c>
      <c r="I11" s="24"/>
      <c r="J11" s="24">
        <v>1343.682</v>
      </c>
      <c r="K11" s="24">
        <v>336.26799999999997</v>
      </c>
      <c r="L11" s="24"/>
      <c r="M11" s="24"/>
      <c r="N11" s="24"/>
      <c r="O11" s="24"/>
      <c r="P11" s="44">
        <v>6764.1341300000004</v>
      </c>
      <c r="Q11" s="32"/>
      <c r="R11" s="32"/>
      <c r="S11" s="32"/>
      <c r="T11" s="32"/>
    </row>
    <row r="12" spans="1:20" ht="82.5" customHeight="1" x14ac:dyDescent="0.25">
      <c r="A12" s="21" t="s">
        <v>39</v>
      </c>
      <c r="B12" s="24">
        <v>10160.03017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44">
        <v>10160.03017</v>
      </c>
      <c r="Q12" s="32"/>
      <c r="R12" s="32"/>
      <c r="S12" s="32"/>
      <c r="T12" s="32"/>
    </row>
    <row r="13" spans="1:20" ht="166.5" x14ac:dyDescent="0.25">
      <c r="A13" s="21" t="s">
        <v>40</v>
      </c>
      <c r="B13" s="24">
        <v>395</v>
      </c>
      <c r="C13" s="24">
        <v>210</v>
      </c>
      <c r="D13" s="24">
        <v>70</v>
      </c>
      <c r="E13" s="24"/>
      <c r="F13" s="24"/>
      <c r="G13" s="24"/>
      <c r="H13" s="24"/>
      <c r="I13" s="24"/>
      <c r="J13" s="24">
        <v>65.33</v>
      </c>
      <c r="K13" s="24"/>
      <c r="L13" s="24"/>
      <c r="M13" s="24"/>
      <c r="N13" s="24"/>
      <c r="O13" s="24"/>
      <c r="P13" s="44">
        <v>740.33</v>
      </c>
      <c r="Q13" s="32"/>
      <c r="R13" s="32"/>
      <c r="S13" s="32"/>
      <c r="T13" s="32"/>
    </row>
    <row r="14" spans="1:20" ht="51.75" x14ac:dyDescent="0.25">
      <c r="A14" s="21" t="s">
        <v>41</v>
      </c>
      <c r="B14" s="24"/>
      <c r="C14" s="24"/>
      <c r="D14" s="24"/>
      <c r="E14" s="24"/>
      <c r="F14" s="24"/>
      <c r="G14" s="24"/>
      <c r="H14" s="24"/>
      <c r="I14" s="24"/>
      <c r="J14" s="24">
        <v>37208</v>
      </c>
      <c r="K14" s="24"/>
      <c r="L14" s="24"/>
      <c r="M14" s="24"/>
      <c r="N14" s="24"/>
      <c r="O14" s="24"/>
      <c r="P14" s="44">
        <v>37208</v>
      </c>
      <c r="Q14" s="32"/>
      <c r="R14" s="32"/>
      <c r="S14" s="32"/>
      <c r="T14" s="32"/>
    </row>
    <row r="15" spans="1:20" ht="51.75" x14ac:dyDescent="0.25">
      <c r="A15" s="21" t="s">
        <v>42</v>
      </c>
      <c r="B15" s="24"/>
      <c r="C15" s="24">
        <v>-1.0735699999999999</v>
      </c>
      <c r="D15" s="24"/>
      <c r="E15" s="24"/>
      <c r="F15" s="24">
        <v>-4.1379999999999999</v>
      </c>
      <c r="G15" s="24"/>
      <c r="H15" s="24"/>
      <c r="I15" s="24"/>
      <c r="J15" s="24">
        <v>-59.454999999999998</v>
      </c>
      <c r="K15" s="24"/>
      <c r="L15" s="24"/>
      <c r="M15" s="24"/>
      <c r="N15" s="24"/>
      <c r="O15" s="24"/>
      <c r="P15" s="44">
        <v>-64.666569999999993</v>
      </c>
      <c r="Q15" s="32"/>
      <c r="R15" s="32"/>
      <c r="S15" s="32"/>
      <c r="T15" s="32"/>
    </row>
    <row r="16" spans="1:20" ht="64.5" x14ac:dyDescent="0.25">
      <c r="A16" s="21" t="s">
        <v>43</v>
      </c>
      <c r="B16" s="24">
        <v>3395.14</v>
      </c>
      <c r="C16" s="24">
        <v>16112.856</v>
      </c>
      <c r="D16" s="24">
        <v>150</v>
      </c>
      <c r="E16" s="24">
        <v>1442.16212</v>
      </c>
      <c r="F16" s="24">
        <v>1136.0999999999999</v>
      </c>
      <c r="G16" s="24">
        <v>162.54</v>
      </c>
      <c r="H16" s="24">
        <v>67.436000000000007</v>
      </c>
      <c r="I16" s="24"/>
      <c r="J16" s="24">
        <v>725</v>
      </c>
      <c r="K16" s="24">
        <v>158.18700000000001</v>
      </c>
      <c r="L16" s="24">
        <v>1754.646</v>
      </c>
      <c r="M16" s="24"/>
      <c r="N16" s="24"/>
      <c r="O16" s="24">
        <v>122.91233</v>
      </c>
      <c r="P16" s="44">
        <v>25226.979449999999</v>
      </c>
      <c r="Q16" s="32"/>
      <c r="R16" s="32"/>
      <c r="S16" s="32"/>
      <c r="T16" s="32"/>
    </row>
    <row r="17" spans="1:20" ht="39" x14ac:dyDescent="0.25">
      <c r="A17" s="21" t="s">
        <v>44</v>
      </c>
      <c r="B17" s="24"/>
      <c r="C17" s="24"/>
      <c r="D17" s="24">
        <v>88.683329999999998</v>
      </c>
      <c r="E17" s="24">
        <v>43.174999999999997</v>
      </c>
      <c r="F17" s="24">
        <v>17.41667</v>
      </c>
      <c r="G17" s="24">
        <v>86.166669999999996</v>
      </c>
      <c r="H17" s="24">
        <v>37.716670000000001</v>
      </c>
      <c r="I17" s="24">
        <v>3.14167</v>
      </c>
      <c r="J17" s="24">
        <v>149.89167</v>
      </c>
      <c r="K17" s="24">
        <v>22.858329999999999</v>
      </c>
      <c r="L17" s="24">
        <v>40.791670000000003</v>
      </c>
      <c r="M17" s="24">
        <v>53.616669999999999</v>
      </c>
      <c r="N17" s="24">
        <v>36.208329999999997</v>
      </c>
      <c r="O17" s="24">
        <v>15.41667</v>
      </c>
      <c r="P17" s="44">
        <v>595.08335</v>
      </c>
      <c r="Q17" s="32"/>
      <c r="R17" s="32"/>
      <c r="S17" s="32"/>
      <c r="T17" s="32"/>
    </row>
    <row r="18" spans="1:20" ht="64.5" x14ac:dyDescent="0.25">
      <c r="A18" s="21" t="s">
        <v>45</v>
      </c>
      <c r="B18" s="24"/>
      <c r="C18" s="24">
        <v>1578.9471599999999</v>
      </c>
      <c r="D18" s="24">
        <v>16.59835</v>
      </c>
      <c r="E18" s="24"/>
      <c r="F18" s="24"/>
      <c r="G18" s="24">
        <v>18</v>
      </c>
      <c r="H18" s="24"/>
      <c r="I18" s="24"/>
      <c r="J18" s="24">
        <v>2500</v>
      </c>
      <c r="K18" s="24"/>
      <c r="L18" s="24">
        <v>105.26317</v>
      </c>
      <c r="M18" s="24"/>
      <c r="N18" s="24">
        <v>476.31580000000002</v>
      </c>
      <c r="O18" s="24"/>
      <c r="P18" s="44">
        <v>4695.1244800000004</v>
      </c>
      <c r="Q18" s="32"/>
      <c r="R18" s="32"/>
      <c r="S18" s="32"/>
      <c r="T18" s="32"/>
    </row>
    <row r="19" spans="1:20" ht="39" x14ac:dyDescent="0.25">
      <c r="A19" s="21" t="s">
        <v>46</v>
      </c>
      <c r="B19" s="24"/>
      <c r="C19" s="24">
        <v>1464.54548</v>
      </c>
      <c r="D19" s="24"/>
      <c r="E19" s="24">
        <v>167.45699999999999</v>
      </c>
      <c r="F19" s="24"/>
      <c r="G19" s="24">
        <v>921.9</v>
      </c>
      <c r="H19" s="24">
        <v>49.988</v>
      </c>
      <c r="I19" s="24"/>
      <c r="J19" s="24"/>
      <c r="K19" s="24"/>
      <c r="L19" s="24"/>
      <c r="M19" s="24">
        <v>49.988</v>
      </c>
      <c r="N19" s="24">
        <v>138.91858999999999</v>
      </c>
      <c r="O19" s="24"/>
      <c r="P19" s="44">
        <v>2792.7970700000001</v>
      </c>
      <c r="Q19" s="32"/>
      <c r="R19" s="32"/>
      <c r="S19" s="32"/>
      <c r="T19" s="32"/>
    </row>
    <row r="20" spans="1:20" ht="51.75" x14ac:dyDescent="0.25">
      <c r="A20" s="21" t="s">
        <v>47</v>
      </c>
      <c r="B20" s="24"/>
      <c r="C20" s="24">
        <v>2.0000000000000002E-5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44">
        <v>2.0000000000000002E-5</v>
      </c>
      <c r="Q20" s="32"/>
      <c r="R20" s="32"/>
      <c r="S20" s="32"/>
      <c r="T20" s="32"/>
    </row>
    <row r="21" spans="1:20" x14ac:dyDescent="0.25">
      <c r="A21" s="22" t="s">
        <v>48</v>
      </c>
      <c r="B21" s="25">
        <v>43365.613429999998</v>
      </c>
      <c r="C21" s="25">
        <v>23415.84561</v>
      </c>
      <c r="D21" s="25">
        <v>925.28168000000005</v>
      </c>
      <c r="E21" s="25">
        <v>1652.79412</v>
      </c>
      <c r="F21" s="25">
        <v>1149.3786700000001</v>
      </c>
      <c r="G21" s="25">
        <v>1666.0934400000001</v>
      </c>
      <c r="H21" s="25">
        <v>2968.3729499999999</v>
      </c>
      <c r="I21" s="25">
        <v>572.70442000000003</v>
      </c>
      <c r="J21" s="25">
        <v>43931.673669999996</v>
      </c>
      <c r="K21" s="25">
        <v>14088.313330000001</v>
      </c>
      <c r="L21" s="25">
        <v>1900.70084</v>
      </c>
      <c r="M21" s="25">
        <v>103.60467</v>
      </c>
      <c r="N21" s="25">
        <v>3356.6807199999998</v>
      </c>
      <c r="O21" s="25">
        <v>138.32900000000001</v>
      </c>
      <c r="P21" s="44">
        <v>139235.38655</v>
      </c>
      <c r="Q21" s="40"/>
      <c r="R21" s="40"/>
      <c r="S21" s="40"/>
      <c r="T21" s="40"/>
    </row>
    <row r="22" spans="1:20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20" x14ac:dyDescent="0.25">
      <c r="A23" s="36" t="s">
        <v>30</v>
      </c>
      <c r="B23" s="45">
        <f>P21+Учреждения!B70</f>
        <v>2090315.1788399999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</row>
    <row r="24" spans="1:20" ht="32.25" customHeight="1" x14ac:dyDescent="0.25">
      <c r="A24" s="36" t="s">
        <v>86</v>
      </c>
      <c r="B24" s="45">
        <v>3111034.5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2022-06-06T01:59:42Z</dcterms:modified>
</cp:coreProperties>
</file>