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65" windowWidth="14805" windowHeight="7950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Учреждения!$47:$48</definedName>
    <definedName name="_xlnm.Print_Area" localSheetId="1">'Муниципальные районы'!$A$1:$P$35</definedName>
    <definedName name="_xlnm.Print_Area" localSheetId="0">Учреждения!$A$1:$E$78</definedName>
  </definedNames>
  <calcPr calcId="162913"/>
</workbook>
</file>

<file path=xl/calcChain.xml><?xml version="1.0" encoding="utf-8"?>
<calcChain xmlns="http://schemas.openxmlformats.org/spreadsheetml/2006/main">
  <c r="E8" i="1" l="1"/>
  <c r="E43" i="1"/>
  <c r="B33" i="2" l="1"/>
  <c r="E9" i="1"/>
  <c r="A2" i="2" l="1"/>
  <c r="B2" i="2" s="1"/>
  <c r="C2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<sst xmlns="http://schemas.openxmlformats.org/spreadsheetml/2006/main" count="128" uniqueCount="127">
  <si>
    <t xml:space="preserve"> Справка о доходах и расходах краевого бюджета</t>
  </si>
  <si>
    <t>тыс.рублей</t>
  </si>
  <si>
    <t>Доходы</t>
  </si>
  <si>
    <t>Собственные доходы</t>
  </si>
  <si>
    <t>Финансовая помощь из федерального бюджета - всего, в том числе:</t>
  </si>
  <si>
    <t>Всего доходов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</si>
  <si>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</si>
  <si>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</si>
  <si>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</si>
  <si>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</si>
  <si>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</si>
  <si>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</si>
  <si>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</si>
  <si>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</si>
  <si>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</si>
  <si>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</si>
  <si>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</si>
  <si>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</si>
  <si>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</si>
  <si>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</si>
  <si>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</si>
  <si>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</si>
  <si>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</si>
  <si>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</si>
  <si>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</si>
  <si>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</si>
  <si>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</si>
  <si>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</si>
  <si>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</si>
  <si>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</si>
  <si>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</si>
  <si>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Дотации на выравнивание бюджетной обеспеченности муниципальных районов (муниципальных, городских округов)</t>
  </si>
  <si>
    <t>Дотации на поддержку мер по обеспечению сбалансированности бюджетов</t>
  </si>
  <si>
    <t>Субсидии местным бюджетам на софинансирование расходов на оплату труда работников муниципальных учреждений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</si>
  <si>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</si>
  <si>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Субвенции муниципальным районам в Камчатском крае для осуществления  полномочий органов государственной власти Камчатского края по расчету и предоставлению дотаций  бюджетам поселений</t>
  </si>
  <si>
    <t>Субвенции для осуществления  государственных полномочий Камчатского края по созданию и организации деятельности муниципальных комиссий по делам несовершеннолетних и защите их прав в Камчатском крае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</si>
  <si>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</si>
  <si>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Камчатского края по вопросам предоставления мер социальной поддержки отдельным категориям граждан, проживающих в Камчатском крае, по проезду на автомобильном транспорте общего пользования городского сообщения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</si>
  <si>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граждан, проживающим в Камчатском крае, по проезду на автомобильном транспорте общего пользования пригородного сообщения</t>
  </si>
  <si>
    <t>Субвенции для осуществления  государственных полномочий по опеке и попечительству в Камчатском крае в части  расходов на выплату вознаграждения опекунам совершеннолетних недееспособных граждан, проживающим в Камчатском крае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</si>
  <si>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</si>
  <si>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</si>
  <si>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</si>
  <si>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</si>
  <si>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для осуществления  государственных полномочий Камчатского края в части расходов на предоставление  единовременной денежной выплаты гражданам, усыновившим (удочерившим) ребенка (детей)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</si>
  <si>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</si>
  <si>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</si>
  <si>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</si>
  <si>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</si>
  <si>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для осуществления  государственных полномочий Камчатского края  по оказанию государственной социальной помощи на основании социального контракта малоимущим гражданам</t>
  </si>
  <si>
    <t>Субвенции на осуществление  государственных полномочий Камчатского края по организации проведения мероприятий при осуществлении деятельности по обращению с животными без владельцев в Камчатском крае</t>
  </si>
  <si>
    <t>Создание и модернизация объектов спортивной инфраструктуры региональной собственности (муниципальной собственности) для занятий физической культурой и спортом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</si>
  <si>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</si>
  <si>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</si>
  <si>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 - Фонда содействия реформированию жилищно-коммунального хозяйства</t>
  </si>
  <si>
    <t>Оказание государственной социальной помощи на основании социального контракта отдельным категориям граждан</t>
  </si>
  <si>
    <t>Реализация мероприятий по модернизации школьных систем образования</t>
  </si>
  <si>
    <t>Всего:</t>
  </si>
  <si>
    <t>10.06.2022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</si>
  <si>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</si>
  <si>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</si>
  <si>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</si>
  <si>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Администрация Губернатора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</si>
  <si>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</si>
  <si>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</si>
  <si>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</si>
  <si>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</si>
  <si>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</si>
  <si>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и жилищной политики Камчатского края</t>
  </si>
  <si>
    <t>Министерство образования Камчатского края</t>
  </si>
  <si>
    <t>Министерство здравоохранения Камчатского края</t>
  </si>
  <si>
    <t>Министерство социального благополучия и семейной политики Камчатского края</t>
  </si>
  <si>
    <t>Министерство культуры Камчатского края</t>
  </si>
  <si>
    <t>Министерство по чрезвычайным ситуациям Камчатского края</t>
  </si>
  <si>
    <t>Министерство цифрового развития Камчатского края</t>
  </si>
  <si>
    <t>Министерство имущественных и земельных отношений Камчатского края</t>
  </si>
  <si>
    <t>Министерство труда и развития кадрового потенциала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</si>
  <si>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</si>
  <si>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</si>
  <si>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</si>
  <si>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Министерство экономического развития Камчатского края</t>
  </si>
  <si>
    <t>Министерство спорта Камчатского края</t>
  </si>
  <si>
    <t>Агентство лесного хозяйства Камчатского края</t>
  </si>
  <si>
    <t>Министерство туризма Камчатского края</t>
  </si>
  <si>
    <t>Служба охраны объектов культурного наследия Камчатского края</t>
  </si>
  <si>
    <t>Агентство записи актов гражданского состояния и архивного дела Камчатского края</t>
  </si>
  <si>
    <t>Министерство по делам местного самоуправления и развитию Корякского округа Камчатского края</t>
  </si>
  <si>
    <t>Министерство развития гражданского общества и молодежи Камчатского края</t>
  </si>
  <si>
    <t>ИТОГО</t>
  </si>
  <si>
    <t>06.06.2022</t>
  </si>
  <si>
    <t>Дотации на выравнивание бюджетной обеспеченности</t>
  </si>
  <si>
    <t>Субсидии бюджетам субъектов Российской Федерации на осуществление единовременной выплаты при рождении первого ребенка, а также предоставление регионального материнского (семейного) капитала при рождении второго ребенка в субъектах Российской Федерации, входящих в состав Дальневосточного федерального округа</t>
  </si>
  <si>
    <t>Субсидии бюджетам субъектов Российской Федерации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</si>
  <si>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Субсидии бюджетам субъектов Российской Федерации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</si>
  <si>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Субсидии бюджетам на единовременные компенсационные выплаты медицинским работникам (врачам, фельдшерам, а также акушеркам и медицинским сестрам фельдшерских и фельдшерско-акушерских пунктов), прибывшим (переехавшим) на работу в сельские населенные пункты, либо рабочие поселки, либо поселки городского типа, либо города с населением до 50 тысяч человек</t>
  </si>
  <si>
    <t>Субсидии бюджетам на создание системы долговременного ухода за гражданами пожилого возраста и инвалидами</t>
  </si>
  <si>
    <t>Субсидии бюджетам на строительство и реконструкцию (модернизацию) объектов питьевого водоснабжения</t>
  </si>
  <si>
    <t>Субсидии бюджетам субъектов Российской Федерации на осуществление ежемесячных выплат на детей в возрасте от трех до семи лет включительно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</si>
  <si>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</si>
  <si>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на создание (обновление) материально-технической базы образовательных организаций, реализующих программы среднего профессионального образования</t>
  </si>
  <si>
    <t>Субсидии бюджетам на реализацию региональных проектов модернизации первичного звена здравоохранения</t>
  </si>
  <si>
    <t>Субсидии бюджетам субъектов Российской Федерации на софинансирование расходов, возникающих при оказании гражданам Российской Федерации высокотехнологичной медицинской помощи, не включенной в базовую программу обязательного медицинского страхования</t>
  </si>
  <si>
    <t>Субсидии бюджетам субъектов Российской Федерации на софинансирование расходов, связанных с оказанием государственной социальной помощи на основании социального контракта отдельным категориям граждан</t>
  </si>
  <si>
    <t>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</si>
  <si>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</si>
  <si>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на поддержку экономического и социального развития коренных малочисленных народов Севера, Сибири и Дальнего Востока</t>
  </si>
  <si>
    <t>Субсидии бюджетам на поддержку отрасли культуры</t>
  </si>
  <si>
    <t>Субсидии бюджетам на реализацию мероприятий по повышению устойчивости жилых домов, основных объектов и систем жизнеобеспечения в сейсмических районах Российской Федерации</t>
  </si>
  <si>
    <t>Субсидии бюджетам субъектов Российской Федерации на обеспечение закупки авиационных работ в целях оказания медицинской помощи</t>
  </si>
  <si>
    <t>Субсидии бюджетам на реализацию программ формирования современной городской среды</t>
  </si>
  <si>
    <t>Субсидии бюджетам на софинансирование капитальных вложений в объекты государственной (муниципальной) собственности в рамках создания и модернизации объектов спортивной инфраструктуры региональной собственности (муниципальной собственности) для занятий физической культурой и спортом</t>
  </si>
  <si>
    <t>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</si>
  <si>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</si>
  <si>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субъектов Российской Федерации на осуществление отдельных полномочий в области лесных отношений</t>
  </si>
  <si>
    <t>Субвенции бюджетам на оплату жилищно-коммунальных услуг отдельным категориям граждан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</si>
  <si>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N 1032-I "О занятости населения в Российской Федерации"</t>
  </si>
  <si>
    <t>Субвенции бюджетам на осуществление ежемесячной выплаты в связи с рождением (усыновлением) первого ребенка</t>
  </si>
  <si>
    <t>Единая субвенция бюджетам субъектов Российской Федерации и бюджету г. Байконура</t>
  </si>
  <si>
    <t>Межбюджетные трансферты,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</t>
  </si>
  <si>
    <t>Межбюджетные трансферты,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</si>
  <si>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</si>
  <si>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на ежемесячное денежное вознаграждение за классное руководство (кураторство) педагогическим работникам государственных образовательных организаций субъектов Российской Федерации и г. Байконура, муниципальных образовательных организаций, реализующих образовательные программы среднего профессионального образования, в том числе программы профессионального обучения для лиц с ограниченными возможностями здоровья</t>
  </si>
  <si>
    <t>Межбюджетные трансферты, передаваемые бюджетам, за счет средств резервного фонда Правительства Российской Федерации</t>
  </si>
  <si>
    <t>Остатки бюджетных средств на 14.06.2022г.</t>
  </si>
  <si>
    <t>Справочно:</t>
  </si>
  <si>
    <t>Привлечение остатков средств на единый счет краевого бюджета с казначейских счетов для осуществления и отражения операций с денежными средствами, поступающими во временное распоряжение получателей средств краевого бюджета, с денежными средствами краевых государственных бюджетных и автономных учреждений, с денежными средствами получателей средств из краевого бюджета, с денежными средствами участников казначейского сопровождения (за период с 01.01.2022 по 10.06.2022)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</si>
</sst>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70" formatCode="###\ ###\ ###\ ###\ ##0.0"/>
  </numFmts>
  <fonts count="19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charset val="204"/>
    </font>
    <font>
      <sz val="10"/>
      <color rgb="FF000000"/>
      <name val="Times New Roman"/>
      <family val="2"/>
    </font>
    <font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6" fillId="0" borderId="0"/>
    <xf numFmtId="0" fontId="16" fillId="0" borderId="0" applyNumberFormat="0" applyBorder="0" applyAlignment="0"/>
  </cellStyleXfs>
  <cellXfs count="66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5" fillId="2" borderId="4" xfId="0" applyNumberFormat="1" applyFont="1" applyFill="1" applyBorder="1" applyAlignment="1"/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wrapText="1"/>
    </xf>
    <xf numFmtId="49" fontId="5" fillId="2" borderId="4" xfId="0" applyNumberFormat="1" applyFont="1" applyFill="1" applyBorder="1" applyAlignment="1">
      <alignment horizontal="left" wrapText="1"/>
    </xf>
    <xf numFmtId="0" fontId="7" fillId="0" borderId="4" xfId="0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0" fontId="8" fillId="2" borderId="0" xfId="0" applyFont="1" applyFill="1" applyBorder="1" applyAlignment="1"/>
    <xf numFmtId="14" fontId="9" fillId="0" borderId="0" xfId="0" applyNumberFormat="1" applyFont="1"/>
    <xf numFmtId="0" fontId="10" fillId="0" borderId="0" xfId="0" applyFont="1"/>
    <xf numFmtId="0" fontId="1" fillId="2" borderId="0" xfId="0" applyFont="1" applyFill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164" fontId="6" fillId="2" borderId="4" xfId="0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14" fillId="0" borderId="0" xfId="0" applyNumberFormat="1" applyFont="1"/>
    <xf numFmtId="0" fontId="14" fillId="0" borderId="0" xfId="0" applyFont="1"/>
    <xf numFmtId="14" fontId="12" fillId="0" borderId="0" xfId="0" applyNumberFormat="1" applyFont="1"/>
    <xf numFmtId="0" fontId="15" fillId="0" borderId="0" xfId="0" applyFont="1"/>
    <xf numFmtId="0" fontId="12" fillId="0" borderId="0" xfId="0" applyFont="1" applyAlignment="1">
      <alignment horizontal="right"/>
    </xf>
    <xf numFmtId="164" fontId="3" fillId="0" borderId="4" xfId="0" applyNumberFormat="1" applyFont="1" applyBorder="1" applyAlignment="1">
      <alignment horizontal="right" wrapText="1"/>
    </xf>
    <xf numFmtId="164" fontId="2" fillId="0" borderId="4" xfId="0" applyNumberFormat="1" applyFont="1" applyBorder="1" applyAlignment="1">
      <alignment horizontal="right" wrapText="1"/>
    </xf>
    <xf numFmtId="164" fontId="5" fillId="2" borderId="4" xfId="0" applyNumberFormat="1" applyFont="1" applyFill="1" applyBorder="1" applyAlignment="1">
      <alignment horizontal="right" wrapText="1"/>
    </xf>
    <xf numFmtId="164" fontId="7" fillId="0" borderId="4" xfId="0" applyNumberFormat="1" applyFont="1" applyBorder="1" applyAlignment="1">
      <alignment horizontal="right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49" fontId="17" fillId="0" borderId="4" xfId="1" applyNumberFormat="1" applyFont="1" applyFill="1" applyBorder="1" applyAlignment="1" applyProtection="1">
      <alignment horizontal="left" vertical="center" wrapText="1"/>
    </xf>
    <xf numFmtId="170" fontId="17" fillId="0" borderId="4" xfId="1" applyNumberFormat="1" applyFont="1" applyFill="1" applyBorder="1" applyAlignment="1" applyProtection="1">
      <alignment horizontal="right" vertical="center"/>
    </xf>
    <xf numFmtId="164" fontId="2" fillId="0" borderId="4" xfId="0" applyNumberFormat="1" applyFont="1" applyFill="1" applyBorder="1" applyAlignment="1">
      <alignment horizontal="right" vertical="center" wrapText="1"/>
    </xf>
    <xf numFmtId="164" fontId="18" fillId="0" borderId="4" xfId="0" applyNumberFormat="1" applyFont="1" applyFill="1" applyBorder="1" applyAlignment="1">
      <alignment horizontal="left" wrapText="1"/>
    </xf>
    <xf numFmtId="0" fontId="18" fillId="0" borderId="4" xfId="0" applyFont="1" applyFill="1" applyBorder="1" applyAlignment="1">
      <alignment horizontal="left" wrapText="1"/>
    </xf>
    <xf numFmtId="0" fontId="18" fillId="0" borderId="7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tabSelected="1" view="pageBreakPreview" zoomScaleNormal="100" zoomScaleSheetLayoutView="100" workbookViewId="0">
      <selection activeCell="J47" sqref="J47"/>
    </sheetView>
  </sheetViews>
  <sheetFormatPr defaultColWidth="8.7109375" defaultRowHeight="15" x14ac:dyDescent="0.25"/>
  <cols>
    <col min="1" max="1" width="69.28515625" style="31" customWidth="1"/>
    <col min="2" max="2" width="13.85546875" style="31" customWidth="1"/>
    <col min="3" max="4" width="14.42578125" style="31" customWidth="1"/>
    <col min="5" max="5" width="12.42578125" style="31" customWidth="1"/>
    <col min="6" max="6" width="12.5703125" style="31" customWidth="1"/>
    <col min="7" max="7" width="16" style="31" bestFit="1" customWidth="1"/>
    <col min="8" max="8" width="8.7109375" style="31"/>
    <col min="9" max="9" width="10.140625" style="31" bestFit="1" customWidth="1"/>
    <col min="10" max="16384" width="8.7109375" style="31"/>
  </cols>
  <sheetData>
    <row r="1" spans="1:9" ht="15.75" x14ac:dyDescent="0.25">
      <c r="A1" s="46" t="s">
        <v>0</v>
      </c>
      <c r="B1" s="46"/>
      <c r="C1" s="46"/>
      <c r="D1" s="46"/>
      <c r="E1" s="46"/>
      <c r="F1" s="37" t="s">
        <v>90</v>
      </c>
      <c r="G1" s="38" t="str">
        <f>TEXT(F1,"[$-FC19]ДД ММММ")</f>
        <v>06 июня</v>
      </c>
      <c r="H1" s="38" t="str">
        <f>TEXT(F1,"[$-FC19]ДД.ММ.ГГГ \г")</f>
        <v>06.06.2022 г</v>
      </c>
    </row>
    <row r="2" spans="1:9" ht="15.75" x14ac:dyDescent="0.25">
      <c r="A2" s="46" t="str">
        <f>CONCATENATE("с ",G1," по ",G2,"ода")</f>
        <v>с 06 июня по 10 июня 2022 года</v>
      </c>
      <c r="B2" s="46"/>
      <c r="C2" s="46"/>
      <c r="D2" s="46"/>
      <c r="E2" s="46"/>
      <c r="F2" s="37" t="s">
        <v>59</v>
      </c>
      <c r="G2" s="38" t="str">
        <f>TEXT(F2,"[$-FC19]ДД ММММ ГГГ \г")</f>
        <v>10 июня 2022 г</v>
      </c>
      <c r="H2" s="38" t="str">
        <f>TEXT(F2,"[$-FC19]ДД.ММ.ГГГ \г")</f>
        <v>10.06.2022 г</v>
      </c>
      <c r="I2" s="39"/>
    </row>
    <row r="3" spans="1:9" x14ac:dyDescent="0.25">
      <c r="A3" s="1"/>
      <c r="B3" s="2"/>
      <c r="C3" s="2"/>
      <c r="D3" s="2"/>
      <c r="E3" s="3"/>
    </row>
    <row r="4" spans="1:9" x14ac:dyDescent="0.25">
      <c r="A4" s="4"/>
      <c r="B4" s="5"/>
      <c r="C4" s="5"/>
      <c r="D4" s="6"/>
      <c r="E4" s="7" t="s">
        <v>1</v>
      </c>
    </row>
    <row r="5" spans="1:9" x14ac:dyDescent="0.25">
      <c r="A5" s="47" t="str">
        <f>CONCATENATE("Остатки средств на ",H1,".")</f>
        <v>Остатки средств на 06.06.2022 г.</v>
      </c>
      <c r="B5" s="48"/>
      <c r="C5" s="48"/>
      <c r="D5" s="49"/>
      <c r="E5" s="8">
        <v>3111034.5</v>
      </c>
      <c r="F5" s="39"/>
    </row>
    <row r="6" spans="1:9" x14ac:dyDescent="0.25">
      <c r="A6" s="10"/>
      <c r="B6" s="11"/>
      <c r="C6" s="11"/>
      <c r="D6" s="11"/>
      <c r="E6" s="12"/>
    </row>
    <row r="7" spans="1:9" x14ac:dyDescent="0.25">
      <c r="A7" s="56" t="s">
        <v>2</v>
      </c>
      <c r="B7" s="57"/>
      <c r="C7" s="57"/>
      <c r="D7" s="57"/>
      <c r="E7" s="13"/>
    </row>
    <row r="8" spans="1:9" x14ac:dyDescent="0.25">
      <c r="A8" s="51" t="s">
        <v>3</v>
      </c>
      <c r="B8" s="57"/>
      <c r="C8" s="57"/>
      <c r="D8" s="57"/>
      <c r="E8" s="9">
        <f>E43-E9</f>
        <v>619537.10280000046</v>
      </c>
    </row>
    <row r="9" spans="1:9" x14ac:dyDescent="0.25">
      <c r="A9" s="58" t="s">
        <v>4</v>
      </c>
      <c r="B9" s="57"/>
      <c r="C9" s="57"/>
      <c r="D9" s="57"/>
      <c r="E9" s="14">
        <f>SUM(E10:E42)</f>
        <v>3939618</v>
      </c>
    </row>
    <row r="10" spans="1:9" ht="16.5" customHeight="1" x14ac:dyDescent="0.25">
      <c r="A10" s="59" t="s">
        <v>91</v>
      </c>
      <c r="B10" s="59"/>
      <c r="C10" s="59"/>
      <c r="D10" s="59"/>
      <c r="E10" s="60">
        <v>3681512</v>
      </c>
    </row>
    <row r="11" spans="1:9" ht="41.25" customHeight="1" x14ac:dyDescent="0.25">
      <c r="A11" s="59" t="s">
        <v>92</v>
      </c>
      <c r="B11" s="59"/>
      <c r="C11" s="59"/>
      <c r="D11" s="59"/>
      <c r="E11" s="60">
        <v>2547.8000000000002</v>
      </c>
    </row>
    <row r="12" spans="1:9" ht="28.5" customHeight="1" x14ac:dyDescent="0.25">
      <c r="A12" s="59" t="s">
        <v>93</v>
      </c>
      <c r="B12" s="59"/>
      <c r="C12" s="59"/>
      <c r="D12" s="59"/>
      <c r="E12" s="60">
        <v>13084.6</v>
      </c>
    </row>
    <row r="13" spans="1:9" ht="31.5" customHeight="1" x14ac:dyDescent="0.25">
      <c r="A13" s="59" t="s">
        <v>94</v>
      </c>
      <c r="B13" s="59"/>
      <c r="C13" s="59"/>
      <c r="D13" s="59"/>
      <c r="E13" s="60">
        <v>19343.8</v>
      </c>
    </row>
    <row r="14" spans="1:9" ht="41.25" customHeight="1" x14ac:dyDescent="0.25">
      <c r="A14" s="59" t="s">
        <v>95</v>
      </c>
      <c r="B14" s="59"/>
      <c r="C14" s="59"/>
      <c r="D14" s="59"/>
      <c r="E14" s="60">
        <v>1900</v>
      </c>
    </row>
    <row r="15" spans="1:9" ht="18" customHeight="1" x14ac:dyDescent="0.25">
      <c r="A15" s="59" t="s">
        <v>96</v>
      </c>
      <c r="B15" s="59"/>
      <c r="C15" s="59"/>
      <c r="D15" s="59"/>
      <c r="E15" s="60">
        <v>2556.4</v>
      </c>
    </row>
    <row r="16" spans="1:9" ht="16.5" customHeight="1" x14ac:dyDescent="0.25">
      <c r="A16" s="59" t="s">
        <v>97</v>
      </c>
      <c r="B16" s="59"/>
      <c r="C16" s="59"/>
      <c r="D16" s="59"/>
      <c r="E16" s="60">
        <v>112.5</v>
      </c>
    </row>
    <row r="17" spans="1:5" ht="29.25" customHeight="1" x14ac:dyDescent="0.25">
      <c r="A17" s="59" t="s">
        <v>98</v>
      </c>
      <c r="B17" s="59"/>
      <c r="C17" s="59"/>
      <c r="D17" s="59"/>
      <c r="E17" s="60">
        <v>63225.3</v>
      </c>
    </row>
    <row r="18" spans="1:5" ht="24.75" customHeight="1" x14ac:dyDescent="0.25">
      <c r="A18" s="59" t="s">
        <v>99</v>
      </c>
      <c r="B18" s="59"/>
      <c r="C18" s="59"/>
      <c r="D18" s="59"/>
      <c r="E18" s="60">
        <v>2952.6</v>
      </c>
    </row>
    <row r="19" spans="1:5" ht="34.5" customHeight="1" x14ac:dyDescent="0.25">
      <c r="A19" s="59" t="s">
        <v>100</v>
      </c>
      <c r="B19" s="59"/>
      <c r="C19" s="59"/>
      <c r="D19" s="59"/>
      <c r="E19" s="60">
        <v>5925</v>
      </c>
    </row>
    <row r="20" spans="1:5" ht="18.75" customHeight="1" x14ac:dyDescent="0.25">
      <c r="A20" s="59" t="s">
        <v>101</v>
      </c>
      <c r="B20" s="59"/>
      <c r="C20" s="59"/>
      <c r="D20" s="59"/>
      <c r="E20" s="60">
        <v>117.9</v>
      </c>
    </row>
    <row r="21" spans="1:5" ht="41.25" customHeight="1" x14ac:dyDescent="0.25">
      <c r="A21" s="59" t="s">
        <v>102</v>
      </c>
      <c r="B21" s="59"/>
      <c r="C21" s="59"/>
      <c r="D21" s="59"/>
      <c r="E21" s="60">
        <v>155.5</v>
      </c>
    </row>
    <row r="22" spans="1:5" ht="33.75" customHeight="1" x14ac:dyDescent="0.25">
      <c r="A22" s="59" t="s">
        <v>103</v>
      </c>
      <c r="B22" s="59"/>
      <c r="C22" s="59"/>
      <c r="D22" s="59"/>
      <c r="E22" s="60">
        <v>2367.6</v>
      </c>
    </row>
    <row r="23" spans="1:5" ht="31.5" customHeight="1" x14ac:dyDescent="0.25">
      <c r="A23" s="59" t="s">
        <v>104</v>
      </c>
      <c r="B23" s="59"/>
      <c r="C23" s="59"/>
      <c r="D23" s="59"/>
      <c r="E23" s="60">
        <v>230.3</v>
      </c>
    </row>
    <row r="24" spans="1:5" ht="33.75" customHeight="1" x14ac:dyDescent="0.25">
      <c r="A24" s="59" t="s">
        <v>105</v>
      </c>
      <c r="B24" s="59"/>
      <c r="C24" s="59"/>
      <c r="D24" s="59"/>
      <c r="E24" s="60">
        <v>121.4</v>
      </c>
    </row>
    <row r="25" spans="1:5" ht="30" customHeight="1" x14ac:dyDescent="0.25">
      <c r="A25" s="59" t="s">
        <v>106</v>
      </c>
      <c r="B25" s="59"/>
      <c r="C25" s="59"/>
      <c r="D25" s="59"/>
      <c r="E25" s="60">
        <v>1123.0999999999999</v>
      </c>
    </row>
    <row r="26" spans="1:5" ht="19.5" customHeight="1" x14ac:dyDescent="0.25">
      <c r="A26" s="59" t="s">
        <v>107</v>
      </c>
      <c r="B26" s="59"/>
      <c r="C26" s="59"/>
      <c r="D26" s="59"/>
      <c r="E26" s="60">
        <v>50</v>
      </c>
    </row>
    <row r="27" spans="1:5" ht="31.5" customHeight="1" x14ac:dyDescent="0.25">
      <c r="A27" s="59" t="s">
        <v>108</v>
      </c>
      <c r="B27" s="59"/>
      <c r="C27" s="59"/>
      <c r="D27" s="59"/>
      <c r="E27" s="60">
        <v>169.1</v>
      </c>
    </row>
    <row r="28" spans="1:5" ht="31.5" customHeight="1" x14ac:dyDescent="0.25">
      <c r="A28" s="59" t="s">
        <v>109</v>
      </c>
      <c r="B28" s="59"/>
      <c r="C28" s="59"/>
      <c r="D28" s="59"/>
      <c r="E28" s="60">
        <v>16423.7</v>
      </c>
    </row>
    <row r="29" spans="1:5" ht="24" customHeight="1" x14ac:dyDescent="0.25">
      <c r="A29" s="59" t="s">
        <v>110</v>
      </c>
      <c r="B29" s="59"/>
      <c r="C29" s="59"/>
      <c r="D29" s="59"/>
      <c r="E29" s="60">
        <v>1098.5999999999999</v>
      </c>
    </row>
    <row r="30" spans="1:5" ht="41.25" customHeight="1" x14ac:dyDescent="0.25">
      <c r="A30" s="59" t="s">
        <v>111</v>
      </c>
      <c r="B30" s="59"/>
      <c r="C30" s="59"/>
      <c r="D30" s="59"/>
      <c r="E30" s="60">
        <v>22827.1</v>
      </c>
    </row>
    <row r="31" spans="1:5" ht="31.5" customHeight="1" x14ac:dyDescent="0.25">
      <c r="A31" s="59" t="s">
        <v>112</v>
      </c>
      <c r="B31" s="59"/>
      <c r="C31" s="59"/>
      <c r="D31" s="59"/>
      <c r="E31" s="60">
        <v>33390.699999999997</v>
      </c>
    </row>
    <row r="32" spans="1:5" ht="30" customHeight="1" x14ac:dyDescent="0.25">
      <c r="A32" s="59" t="s">
        <v>113</v>
      </c>
      <c r="B32" s="59"/>
      <c r="C32" s="59"/>
      <c r="D32" s="59"/>
      <c r="E32" s="60">
        <v>3.5</v>
      </c>
    </row>
    <row r="33" spans="1:5" ht="20.25" customHeight="1" x14ac:dyDescent="0.25">
      <c r="A33" s="59" t="s">
        <v>114</v>
      </c>
      <c r="B33" s="59"/>
      <c r="C33" s="59"/>
      <c r="D33" s="59"/>
      <c r="E33" s="60">
        <v>7539.6</v>
      </c>
    </row>
    <row r="34" spans="1:5" ht="18.75" customHeight="1" x14ac:dyDescent="0.25">
      <c r="A34" s="59" t="s">
        <v>115</v>
      </c>
      <c r="B34" s="59"/>
      <c r="C34" s="59"/>
      <c r="D34" s="59"/>
      <c r="E34" s="60">
        <v>1513.3</v>
      </c>
    </row>
    <row r="35" spans="1:5" ht="41.25" customHeight="1" x14ac:dyDescent="0.25">
      <c r="A35" s="59" t="s">
        <v>116</v>
      </c>
      <c r="B35" s="59"/>
      <c r="C35" s="59"/>
      <c r="D35" s="59"/>
      <c r="E35" s="60">
        <v>3920</v>
      </c>
    </row>
    <row r="36" spans="1:5" ht="18.75" customHeight="1" x14ac:dyDescent="0.25">
      <c r="A36" s="59" t="s">
        <v>117</v>
      </c>
      <c r="B36" s="59"/>
      <c r="C36" s="59"/>
      <c r="D36" s="59"/>
      <c r="E36" s="60">
        <v>34729</v>
      </c>
    </row>
    <row r="37" spans="1:5" ht="15.75" customHeight="1" x14ac:dyDescent="0.25">
      <c r="A37" s="59" t="s">
        <v>118</v>
      </c>
      <c r="B37" s="59"/>
      <c r="C37" s="59"/>
      <c r="D37" s="59"/>
      <c r="E37" s="60">
        <v>728.5</v>
      </c>
    </row>
    <row r="38" spans="1:5" ht="30" customHeight="1" x14ac:dyDescent="0.25">
      <c r="A38" s="59" t="s">
        <v>119</v>
      </c>
      <c r="B38" s="59"/>
      <c r="C38" s="59"/>
      <c r="D38" s="59"/>
      <c r="E38" s="60">
        <v>116.7</v>
      </c>
    </row>
    <row r="39" spans="1:5" ht="30" customHeight="1" x14ac:dyDescent="0.25">
      <c r="A39" s="59" t="s">
        <v>120</v>
      </c>
      <c r="B39" s="59"/>
      <c r="C39" s="59"/>
      <c r="D39" s="59"/>
      <c r="E39" s="60">
        <v>61.4</v>
      </c>
    </row>
    <row r="40" spans="1:5" ht="35.25" customHeight="1" x14ac:dyDescent="0.25">
      <c r="A40" s="59" t="s">
        <v>121</v>
      </c>
      <c r="B40" s="59"/>
      <c r="C40" s="59"/>
      <c r="D40" s="59"/>
      <c r="E40" s="60">
        <v>16979.3</v>
      </c>
    </row>
    <row r="41" spans="1:5" ht="60.75" customHeight="1" x14ac:dyDescent="0.25">
      <c r="A41" s="59" t="s">
        <v>122</v>
      </c>
      <c r="B41" s="59"/>
      <c r="C41" s="59"/>
      <c r="D41" s="59"/>
      <c r="E41" s="60">
        <v>2563.5</v>
      </c>
    </row>
    <row r="42" spans="1:5" ht="21" customHeight="1" x14ac:dyDescent="0.25">
      <c r="A42" s="59" t="s">
        <v>123</v>
      </c>
      <c r="B42" s="59"/>
      <c r="C42" s="59"/>
      <c r="D42" s="59"/>
      <c r="E42" s="60">
        <v>228.2</v>
      </c>
    </row>
    <row r="43" spans="1:5" x14ac:dyDescent="0.25">
      <c r="A43" s="50" t="s">
        <v>5</v>
      </c>
      <c r="B43" s="51"/>
      <c r="C43" s="51"/>
      <c r="D43" s="51"/>
      <c r="E43" s="61">
        <f>'Муниципальные районы'!B34-Учреждения!E5+'Муниципальные районы'!B33</f>
        <v>4559155.1028000005</v>
      </c>
    </row>
    <row r="44" spans="1:5" x14ac:dyDescent="0.25">
      <c r="A44" s="62" t="s">
        <v>125</v>
      </c>
      <c r="B44" s="63"/>
      <c r="C44" s="63"/>
      <c r="D44" s="63"/>
      <c r="E44" s="13"/>
    </row>
    <row r="45" spans="1:5" ht="81.75" customHeight="1" x14ac:dyDescent="0.25">
      <c r="A45" s="64" t="s">
        <v>126</v>
      </c>
      <c r="B45" s="65"/>
      <c r="C45" s="65"/>
      <c r="D45" s="65"/>
      <c r="E45" s="61">
        <v>4482800.2</v>
      </c>
    </row>
    <row r="46" spans="1:5" x14ac:dyDescent="0.25">
      <c r="A46" s="15"/>
      <c r="B46" s="16"/>
      <c r="C46" s="16"/>
      <c r="D46" s="6"/>
      <c r="E46" s="17"/>
    </row>
    <row r="47" spans="1:5" x14ac:dyDescent="0.25">
      <c r="A47" s="52" t="s">
        <v>14</v>
      </c>
      <c r="B47" s="54" t="s">
        <v>6</v>
      </c>
      <c r="C47" s="55" t="s">
        <v>7</v>
      </c>
      <c r="D47" s="55"/>
      <c r="E47" s="55"/>
    </row>
    <row r="48" spans="1:5" ht="90" x14ac:dyDescent="0.25">
      <c r="A48" s="53"/>
      <c r="B48" s="54"/>
      <c r="C48" s="18" t="s">
        <v>8</v>
      </c>
      <c r="D48" s="18" t="s">
        <v>9</v>
      </c>
      <c r="E48" s="18" t="s">
        <v>10</v>
      </c>
    </row>
    <row r="49" spans="1:6" x14ac:dyDescent="0.25">
      <c r="A49" s="19" t="s">
        <v>60</v>
      </c>
      <c r="B49" s="42">
        <v>8309.2194600000003</v>
      </c>
      <c r="C49" s="42">
        <v>5784.2128599999996</v>
      </c>
      <c r="D49" s="42"/>
      <c r="E49" s="42">
        <v>978.70033000000001</v>
      </c>
      <c r="F49" s="41"/>
    </row>
    <row r="50" spans="1:6" x14ac:dyDescent="0.25">
      <c r="A50" s="19" t="s">
        <v>61</v>
      </c>
      <c r="B50" s="42">
        <v>550</v>
      </c>
      <c r="C50" s="42"/>
      <c r="D50" s="42"/>
      <c r="E50" s="42"/>
      <c r="F50" s="41"/>
    </row>
    <row r="51" spans="1:6" x14ac:dyDescent="0.25">
      <c r="A51" s="19" t="s">
        <v>62</v>
      </c>
      <c r="B51" s="42">
        <v>3894.9825700000001</v>
      </c>
      <c r="C51" s="42"/>
      <c r="D51" s="42">
        <v>2394.9825700000001</v>
      </c>
      <c r="E51" s="42"/>
      <c r="F51" s="41"/>
    </row>
    <row r="52" spans="1:6" x14ac:dyDescent="0.25">
      <c r="A52" s="19" t="s">
        <v>63</v>
      </c>
      <c r="B52" s="42">
        <v>26135.848419999998</v>
      </c>
      <c r="C52" s="42">
        <v>1732.8797400000001</v>
      </c>
      <c r="D52" s="42">
        <v>7262.3555200000001</v>
      </c>
      <c r="E52" s="42"/>
      <c r="F52" s="41"/>
    </row>
    <row r="53" spans="1:6" ht="30" x14ac:dyDescent="0.25">
      <c r="A53" s="19" t="s">
        <v>64</v>
      </c>
      <c r="B53" s="42">
        <v>28532.64183</v>
      </c>
      <c r="C53" s="42">
        <v>239.87255999999999</v>
      </c>
      <c r="D53" s="42"/>
      <c r="E53" s="42"/>
      <c r="F53" s="41"/>
    </row>
    <row r="54" spans="1:6" x14ac:dyDescent="0.25">
      <c r="A54" s="19" t="s">
        <v>65</v>
      </c>
      <c r="B54" s="42">
        <v>16774.90768</v>
      </c>
      <c r="C54" s="42">
        <v>1298.33691</v>
      </c>
      <c r="D54" s="42">
        <v>378.82659999999998</v>
      </c>
      <c r="E54" s="42"/>
      <c r="F54" s="41"/>
    </row>
    <row r="55" spans="1:6" x14ac:dyDescent="0.25">
      <c r="A55" s="19" t="s">
        <v>66</v>
      </c>
      <c r="B55" s="42">
        <v>1934.09015</v>
      </c>
      <c r="C55" s="42">
        <v>1800</v>
      </c>
      <c r="D55" s="42"/>
      <c r="E55" s="42"/>
      <c r="F55" s="41"/>
    </row>
    <row r="56" spans="1:6" ht="30" x14ac:dyDescent="0.25">
      <c r="A56" s="19" t="s">
        <v>67</v>
      </c>
      <c r="B56" s="42">
        <v>417805.02928999998</v>
      </c>
      <c r="C56" s="42"/>
      <c r="D56" s="42"/>
      <c r="E56" s="42"/>
      <c r="F56" s="41"/>
    </row>
    <row r="57" spans="1:6" x14ac:dyDescent="0.25">
      <c r="A57" s="19" t="s">
        <v>68</v>
      </c>
      <c r="B57" s="42">
        <v>11492.13329</v>
      </c>
      <c r="C57" s="42"/>
      <c r="D57" s="42"/>
      <c r="E57" s="42"/>
      <c r="F57" s="41"/>
    </row>
    <row r="58" spans="1:6" x14ac:dyDescent="0.25">
      <c r="A58" s="19" t="s">
        <v>69</v>
      </c>
      <c r="B58" s="42">
        <v>53568.754359999999</v>
      </c>
      <c r="C58" s="42">
        <v>3565</v>
      </c>
      <c r="D58" s="42">
        <v>1400</v>
      </c>
      <c r="E58" s="42">
        <v>27371.506099999999</v>
      </c>
      <c r="F58" s="41"/>
    </row>
    <row r="59" spans="1:6" x14ac:dyDescent="0.25">
      <c r="A59" s="19" t="s">
        <v>70</v>
      </c>
      <c r="B59" s="42">
        <v>191613.47412</v>
      </c>
      <c r="C59" s="42"/>
      <c r="D59" s="42"/>
      <c r="E59" s="42">
        <v>197.52154999999999</v>
      </c>
      <c r="F59" s="41"/>
    </row>
    <row r="60" spans="1:6" x14ac:dyDescent="0.25">
      <c r="A60" s="19" t="s">
        <v>71</v>
      </c>
      <c r="B60" s="42">
        <v>419395.60950999998</v>
      </c>
      <c r="C60" s="42">
        <v>4450</v>
      </c>
      <c r="D60" s="42">
        <v>275</v>
      </c>
      <c r="E60" s="42">
        <v>268021.75160000002</v>
      </c>
      <c r="F60" s="41"/>
    </row>
    <row r="61" spans="1:6" ht="30" x14ac:dyDescent="0.25">
      <c r="A61" s="19" t="s">
        <v>72</v>
      </c>
      <c r="B61" s="42">
        <v>325260.04889999999</v>
      </c>
      <c r="C61" s="42">
        <v>7000</v>
      </c>
      <c r="D61" s="42"/>
      <c r="E61" s="42">
        <v>263451.05345000001</v>
      </c>
      <c r="F61" s="41"/>
    </row>
    <row r="62" spans="1:6" x14ac:dyDescent="0.25">
      <c r="A62" s="19" t="s">
        <v>73</v>
      </c>
      <c r="B62" s="42">
        <v>46596.215049999999</v>
      </c>
      <c r="C62" s="42"/>
      <c r="D62" s="42"/>
      <c r="E62" s="42"/>
      <c r="F62" s="41"/>
    </row>
    <row r="63" spans="1:6" x14ac:dyDescent="0.25">
      <c r="A63" s="19" t="s">
        <v>74</v>
      </c>
      <c r="B63" s="42">
        <v>23291.986680000002</v>
      </c>
      <c r="C63" s="42">
        <v>3800.375</v>
      </c>
      <c r="D63" s="42">
        <v>200</v>
      </c>
      <c r="E63" s="42"/>
      <c r="F63" s="41"/>
    </row>
    <row r="64" spans="1:6" x14ac:dyDescent="0.25">
      <c r="A64" s="19" t="s">
        <v>75</v>
      </c>
      <c r="B64" s="42">
        <v>21747.4768</v>
      </c>
      <c r="C64" s="42"/>
      <c r="D64" s="42"/>
      <c r="E64" s="42"/>
      <c r="F64" s="41"/>
    </row>
    <row r="65" spans="1:6" ht="30" x14ac:dyDescent="0.25">
      <c r="A65" s="19" t="s">
        <v>76</v>
      </c>
      <c r="B65" s="42">
        <v>365.14222999999998</v>
      </c>
      <c r="C65" s="42"/>
      <c r="D65" s="42"/>
      <c r="E65" s="42"/>
      <c r="F65" s="41"/>
    </row>
    <row r="66" spans="1:6" x14ac:dyDescent="0.25">
      <c r="A66" s="19" t="s">
        <v>77</v>
      </c>
      <c r="B66" s="42">
        <v>6167.11607</v>
      </c>
      <c r="C66" s="42">
        <v>3390</v>
      </c>
      <c r="D66" s="42">
        <v>961.07425999999998</v>
      </c>
      <c r="E66" s="42">
        <v>596.57410000000004</v>
      </c>
      <c r="F66" s="41"/>
    </row>
    <row r="67" spans="1:6" x14ac:dyDescent="0.25">
      <c r="A67" s="19" t="s">
        <v>78</v>
      </c>
      <c r="B67" s="42">
        <v>152910.45285999999</v>
      </c>
      <c r="C67" s="42"/>
      <c r="D67" s="42"/>
      <c r="E67" s="42"/>
      <c r="F67" s="41"/>
    </row>
    <row r="68" spans="1:6" ht="30" x14ac:dyDescent="0.25">
      <c r="A68" s="19" t="s">
        <v>79</v>
      </c>
      <c r="B68" s="42">
        <v>11450</v>
      </c>
      <c r="C68" s="42">
        <v>7400</v>
      </c>
      <c r="D68" s="42"/>
      <c r="E68" s="42"/>
      <c r="F68" s="41"/>
    </row>
    <row r="69" spans="1:6" x14ac:dyDescent="0.25">
      <c r="A69" s="19" t="s">
        <v>80</v>
      </c>
      <c r="B69" s="42">
        <v>70</v>
      </c>
      <c r="C69" s="42"/>
      <c r="D69" s="42"/>
      <c r="E69" s="42"/>
      <c r="F69" s="41"/>
    </row>
    <row r="70" spans="1:6" x14ac:dyDescent="0.25">
      <c r="A70" s="19" t="s">
        <v>81</v>
      </c>
      <c r="B70" s="42">
        <v>154070.37590000001</v>
      </c>
      <c r="C70" s="42"/>
      <c r="D70" s="42"/>
      <c r="E70" s="42"/>
      <c r="F70" s="41"/>
    </row>
    <row r="71" spans="1:6" x14ac:dyDescent="0.25">
      <c r="A71" s="19" t="s">
        <v>82</v>
      </c>
      <c r="B71" s="42">
        <v>47070.190470000001</v>
      </c>
      <c r="C71" s="42">
        <v>600</v>
      </c>
      <c r="D71" s="42">
        <v>300</v>
      </c>
      <c r="E71" s="42"/>
      <c r="F71" s="41"/>
    </row>
    <row r="72" spans="1:6" x14ac:dyDescent="0.25">
      <c r="A72" s="19" t="s">
        <v>83</v>
      </c>
      <c r="B72" s="42">
        <v>266.23387000000002</v>
      </c>
      <c r="C72" s="42"/>
      <c r="D72" s="42"/>
      <c r="E72" s="42"/>
      <c r="F72" s="41"/>
    </row>
    <row r="73" spans="1:6" x14ac:dyDescent="0.25">
      <c r="A73" s="19" t="s">
        <v>84</v>
      </c>
      <c r="B73" s="42">
        <v>13259.72185</v>
      </c>
      <c r="C73" s="42"/>
      <c r="D73" s="42"/>
      <c r="E73" s="42"/>
      <c r="F73" s="41"/>
    </row>
    <row r="74" spans="1:6" x14ac:dyDescent="0.25">
      <c r="A74" s="19" t="s">
        <v>85</v>
      </c>
      <c r="B74" s="42">
        <v>152.17153999999999</v>
      </c>
      <c r="C74" s="42">
        <v>128.57738000000001</v>
      </c>
      <c r="D74" s="42"/>
      <c r="E74" s="42"/>
      <c r="F74" s="41"/>
    </row>
    <row r="75" spans="1:6" ht="30" x14ac:dyDescent="0.25">
      <c r="A75" s="19" t="s">
        <v>86</v>
      </c>
      <c r="B75" s="42">
        <v>4444.9284399999997</v>
      </c>
      <c r="C75" s="42">
        <v>1203.4667400000001</v>
      </c>
      <c r="D75" s="42"/>
      <c r="E75" s="42"/>
      <c r="F75" s="41"/>
    </row>
    <row r="76" spans="1:6" ht="30" x14ac:dyDescent="0.25">
      <c r="A76" s="19" t="s">
        <v>87</v>
      </c>
      <c r="B76" s="42">
        <v>2218.8476999999998</v>
      </c>
      <c r="C76" s="42"/>
      <c r="D76" s="42"/>
      <c r="E76" s="42"/>
      <c r="F76" s="41"/>
    </row>
    <row r="77" spans="1:6" ht="30" x14ac:dyDescent="0.25">
      <c r="A77" s="19" t="s">
        <v>88</v>
      </c>
      <c r="B77" s="42">
        <v>5712.8774899999999</v>
      </c>
      <c r="C77" s="42">
        <v>670</v>
      </c>
      <c r="D77" s="42"/>
      <c r="E77" s="42"/>
      <c r="F77" s="41"/>
    </row>
    <row r="78" spans="1:6" x14ac:dyDescent="0.25">
      <c r="A78" s="20" t="s">
        <v>89</v>
      </c>
      <c r="B78" s="43">
        <v>1995060.4765300001</v>
      </c>
      <c r="C78" s="43">
        <v>43062.721189999997</v>
      </c>
      <c r="D78" s="43">
        <v>13172.238950000001</v>
      </c>
      <c r="E78" s="43">
        <v>560617.10713000002</v>
      </c>
      <c r="F78" s="41"/>
    </row>
    <row r="79" spans="1:6" x14ac:dyDescent="0.25">
      <c r="B79" s="41"/>
      <c r="C79" s="41"/>
      <c r="D79" s="41"/>
      <c r="E79" s="41"/>
    </row>
  </sheetData>
  <mergeCells count="45">
    <mergeCell ref="A10:D10"/>
    <mergeCell ref="A15:D15"/>
    <mergeCell ref="A14:D14"/>
    <mergeCell ref="A13:D13"/>
    <mergeCell ref="A12:D12"/>
    <mergeCell ref="A11:D11"/>
    <mergeCell ref="A37:D37"/>
    <mergeCell ref="A36:D36"/>
    <mergeCell ref="A35:D35"/>
    <mergeCell ref="A34:D34"/>
    <mergeCell ref="A33:D33"/>
    <mergeCell ref="A42:D42"/>
    <mergeCell ref="A41:D41"/>
    <mergeCell ref="A40:D40"/>
    <mergeCell ref="A39:D39"/>
    <mergeCell ref="A38:D38"/>
    <mergeCell ref="A30:D30"/>
    <mergeCell ref="A29:D29"/>
    <mergeCell ref="A28:D28"/>
    <mergeCell ref="A27:D27"/>
    <mergeCell ref="A26:D26"/>
    <mergeCell ref="A25:D25"/>
    <mergeCell ref="A24:D24"/>
    <mergeCell ref="A23:D23"/>
    <mergeCell ref="A22:D22"/>
    <mergeCell ref="A21:D21"/>
    <mergeCell ref="A20:D20"/>
    <mergeCell ref="A19:D19"/>
    <mergeCell ref="A18:D18"/>
    <mergeCell ref="A17:D17"/>
    <mergeCell ref="A16:D16"/>
    <mergeCell ref="A45:D45"/>
    <mergeCell ref="A44:D44"/>
    <mergeCell ref="A43:D43"/>
    <mergeCell ref="A32:D32"/>
    <mergeCell ref="A31:D31"/>
    <mergeCell ref="A1:E1"/>
    <mergeCell ref="A2:E2"/>
    <mergeCell ref="A5:D5"/>
    <mergeCell ref="A47:A48"/>
    <mergeCell ref="B47:B48"/>
    <mergeCell ref="C47:E47"/>
    <mergeCell ref="A7:D7"/>
    <mergeCell ref="A8:D8"/>
    <mergeCell ref="A9:D9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view="pageBreakPreview" zoomScaleNormal="100" zoomScaleSheetLayoutView="100" workbookViewId="0">
      <selection activeCell="B35" sqref="B35"/>
    </sheetView>
  </sheetViews>
  <sheetFormatPr defaultColWidth="8.7109375" defaultRowHeight="15" x14ac:dyDescent="0.25"/>
  <cols>
    <col min="1" max="1" width="38.28515625" style="31" customWidth="1"/>
    <col min="2" max="2" width="13.140625" style="31" customWidth="1"/>
    <col min="3" max="3" width="10.5703125" style="31" customWidth="1"/>
    <col min="4" max="4" width="11.42578125" style="31" customWidth="1"/>
    <col min="5" max="5" width="13.140625" style="31" customWidth="1"/>
    <col min="6" max="6" width="12.140625" style="31" customWidth="1"/>
    <col min="7" max="7" width="12.5703125" style="31" customWidth="1"/>
    <col min="8" max="8" width="12.7109375" style="31" customWidth="1"/>
    <col min="9" max="9" width="10.85546875" style="31" customWidth="1"/>
    <col min="10" max="10" width="12.7109375" style="31" customWidth="1"/>
    <col min="11" max="11" width="11" style="31" customWidth="1"/>
    <col min="12" max="13" width="11.85546875" style="31" customWidth="1"/>
    <col min="14" max="14" width="11.140625" style="31" customWidth="1"/>
    <col min="15" max="15" width="11.5703125" style="31" customWidth="1"/>
    <col min="16" max="16" width="12.140625" style="31" customWidth="1"/>
    <col min="17" max="16384" width="8.7109375" style="31"/>
  </cols>
  <sheetData>
    <row r="1" spans="1:20" s="28" customFormat="1" ht="15.75" x14ac:dyDescent="0.25">
      <c r="A1" s="27" t="s">
        <v>59</v>
      </c>
      <c r="C1" s="29" t="s">
        <v>13</v>
      </c>
    </row>
    <row r="2" spans="1:20" x14ac:dyDescent="0.25">
      <c r="A2" s="30" t="str">
        <f>TEXT(EndData2,"[$-FC19]ДД.ММ.ГГГ")</f>
        <v>10.06.2022</v>
      </c>
      <c r="B2" s="30">
        <f>A2+1</f>
        <v>44723</v>
      </c>
      <c r="C2" s="26" t="str">
        <f>TEXT(B2,"[$-FC19]ДД.ММ.ГГГ")</f>
        <v>11.06.2022</v>
      </c>
      <c r="P2" s="32" t="s">
        <v>12</v>
      </c>
    </row>
    <row r="3" spans="1:20" ht="51.75" customHeight="1" x14ac:dyDescent="0.25">
      <c r="A3" s="23" t="s">
        <v>15</v>
      </c>
      <c r="B3" s="33" t="s">
        <v>16</v>
      </c>
      <c r="C3" s="34" t="s">
        <v>17</v>
      </c>
      <c r="D3" s="34" t="s">
        <v>18</v>
      </c>
      <c r="E3" s="34" t="s">
        <v>19</v>
      </c>
      <c r="F3" s="34" t="s">
        <v>20</v>
      </c>
      <c r="G3" s="34" t="s">
        <v>21</v>
      </c>
      <c r="H3" s="34" t="s">
        <v>22</v>
      </c>
      <c r="I3" s="34" t="s">
        <v>23</v>
      </c>
      <c r="J3" s="34" t="s">
        <v>24</v>
      </c>
      <c r="K3" s="34" t="s">
        <v>25</v>
      </c>
      <c r="L3" s="34" t="s">
        <v>26</v>
      </c>
      <c r="M3" s="34" t="s">
        <v>27</v>
      </c>
      <c r="N3" s="34" t="s">
        <v>28</v>
      </c>
      <c r="O3" s="34" t="s">
        <v>29</v>
      </c>
      <c r="P3" s="35" t="s">
        <v>11</v>
      </c>
    </row>
    <row r="4" spans="1:20" ht="39" x14ac:dyDescent="0.25">
      <c r="A4" s="21" t="s">
        <v>31</v>
      </c>
      <c r="B4" s="24"/>
      <c r="C4" s="24">
        <v>16655.330000000002</v>
      </c>
      <c r="D4" s="24">
        <v>25663.25</v>
      </c>
      <c r="E4" s="24">
        <v>1830</v>
      </c>
      <c r="F4" s="24">
        <v>464.5</v>
      </c>
      <c r="G4" s="24">
        <v>23227.083330000001</v>
      </c>
      <c r="H4" s="24">
        <v>12136.11</v>
      </c>
      <c r="I4" s="24">
        <v>8000</v>
      </c>
      <c r="J4" s="24">
        <v>10790.583329999999</v>
      </c>
      <c r="K4" s="24"/>
      <c r="L4" s="24"/>
      <c r="M4" s="24">
        <v>231.16667000000001</v>
      </c>
      <c r="N4" s="24">
        <v>13502.833000000001</v>
      </c>
      <c r="O4" s="24">
        <v>20000</v>
      </c>
      <c r="P4" s="44">
        <v>132500.85633000001</v>
      </c>
      <c r="Q4" s="32"/>
      <c r="R4" s="32"/>
      <c r="S4" s="32"/>
      <c r="T4" s="32"/>
    </row>
    <row r="5" spans="1:20" ht="26.25" x14ac:dyDescent="0.25">
      <c r="A5" s="21" t="s">
        <v>32</v>
      </c>
      <c r="B5" s="24">
        <v>3515.95</v>
      </c>
      <c r="C5" s="24">
        <v>1145.1600000000001</v>
      </c>
      <c r="D5" s="24">
        <v>104</v>
      </c>
      <c r="E5" s="24">
        <v>1150</v>
      </c>
      <c r="F5" s="24"/>
      <c r="G5" s="24">
        <v>14881.761930000001</v>
      </c>
      <c r="H5" s="24">
        <v>20676.939999999999</v>
      </c>
      <c r="I5" s="24">
        <v>7100</v>
      </c>
      <c r="J5" s="24">
        <v>15772.699329999999</v>
      </c>
      <c r="K5" s="24">
        <v>10363.48</v>
      </c>
      <c r="L5" s="24"/>
      <c r="M5" s="24"/>
      <c r="N5" s="24">
        <v>5400</v>
      </c>
      <c r="O5" s="24">
        <v>6539.9</v>
      </c>
      <c r="P5" s="44">
        <v>86649.891260000004</v>
      </c>
      <c r="Q5" s="32"/>
      <c r="R5" s="32"/>
      <c r="S5" s="32"/>
      <c r="T5" s="32"/>
    </row>
    <row r="6" spans="1:20" ht="39" x14ac:dyDescent="0.25">
      <c r="A6" s="21" t="s">
        <v>33</v>
      </c>
      <c r="B6" s="24">
        <v>33466.049319999998</v>
      </c>
      <c r="C6" s="24">
        <v>38899.381000000001</v>
      </c>
      <c r="D6" s="24">
        <v>21600</v>
      </c>
      <c r="E6" s="24">
        <v>8000</v>
      </c>
      <c r="F6" s="24"/>
      <c r="G6" s="24">
        <v>16397.833330000001</v>
      </c>
      <c r="H6" s="24">
        <v>6128.3</v>
      </c>
      <c r="I6" s="24">
        <v>4000</v>
      </c>
      <c r="J6" s="24">
        <v>18651.557000000001</v>
      </c>
      <c r="K6" s="24"/>
      <c r="L6" s="24">
        <v>12338.25</v>
      </c>
      <c r="M6" s="24">
        <v>7458.8333300000004</v>
      </c>
      <c r="N6" s="24">
        <v>9700</v>
      </c>
      <c r="O6" s="24">
        <v>20425.990000000002</v>
      </c>
      <c r="P6" s="44">
        <v>197066.19398000001</v>
      </c>
      <c r="Q6" s="32"/>
      <c r="R6" s="32"/>
      <c r="S6" s="32"/>
      <c r="T6" s="32"/>
    </row>
    <row r="7" spans="1:20" ht="102.75" x14ac:dyDescent="0.25">
      <c r="A7" s="21" t="s">
        <v>34</v>
      </c>
      <c r="B7" s="24"/>
      <c r="C7" s="24">
        <v>13730.363009999999</v>
      </c>
      <c r="D7" s="24"/>
      <c r="E7" s="24"/>
      <c r="F7" s="24"/>
      <c r="G7" s="24">
        <v>1000</v>
      </c>
      <c r="H7" s="24">
        <v>500</v>
      </c>
      <c r="I7" s="24"/>
      <c r="J7" s="24">
        <v>712.02697999999998</v>
      </c>
      <c r="K7" s="24">
        <v>882.31214</v>
      </c>
      <c r="L7" s="24">
        <v>812.92</v>
      </c>
      <c r="M7" s="24"/>
      <c r="N7" s="24">
        <v>13469.6384</v>
      </c>
      <c r="O7" s="24">
        <v>500</v>
      </c>
      <c r="P7" s="44">
        <v>31607.26053</v>
      </c>
      <c r="Q7" s="32"/>
      <c r="R7" s="32"/>
      <c r="S7" s="32"/>
      <c r="T7" s="32"/>
    </row>
    <row r="8" spans="1:20" ht="77.25" x14ac:dyDescent="0.25">
      <c r="A8" s="21" t="s">
        <v>35</v>
      </c>
      <c r="B8" s="24"/>
      <c r="C8" s="24">
        <v>4485.83</v>
      </c>
      <c r="D8" s="24">
        <v>652.75</v>
      </c>
      <c r="E8" s="24">
        <v>559</v>
      </c>
      <c r="F8" s="24">
        <v>146.17400000000001</v>
      </c>
      <c r="G8" s="24">
        <v>655.41665999999998</v>
      </c>
      <c r="H8" s="24">
        <v>10.5</v>
      </c>
      <c r="I8" s="24"/>
      <c r="J8" s="24"/>
      <c r="K8" s="24"/>
      <c r="L8" s="24">
        <v>267.58332999999999</v>
      </c>
      <c r="M8" s="24">
        <v>252.33332999999999</v>
      </c>
      <c r="N8" s="24"/>
      <c r="O8" s="24">
        <v>172.8</v>
      </c>
      <c r="P8" s="44">
        <v>7202.3873199999998</v>
      </c>
      <c r="Q8" s="32"/>
      <c r="R8" s="32"/>
      <c r="S8" s="32"/>
      <c r="T8" s="32"/>
    </row>
    <row r="9" spans="1:20" ht="77.25" x14ac:dyDescent="0.25">
      <c r="A9" s="21" t="s">
        <v>36</v>
      </c>
      <c r="B9" s="24">
        <v>876.5</v>
      </c>
      <c r="C9" s="24">
        <v>311.40661999999998</v>
      </c>
      <c r="D9" s="24">
        <v>186.8</v>
      </c>
      <c r="E9" s="24">
        <v>101.9</v>
      </c>
      <c r="F9" s="24"/>
      <c r="G9" s="24"/>
      <c r="H9" s="24"/>
      <c r="I9" s="24">
        <v>90</v>
      </c>
      <c r="J9" s="24">
        <v>83</v>
      </c>
      <c r="K9" s="24"/>
      <c r="L9" s="24">
        <v>86.85</v>
      </c>
      <c r="M9" s="24">
        <v>261.14</v>
      </c>
      <c r="N9" s="24">
        <v>92.275000000000006</v>
      </c>
      <c r="O9" s="24">
        <v>117.18</v>
      </c>
      <c r="P9" s="44">
        <v>2207.0516200000002</v>
      </c>
      <c r="Q9" s="32"/>
      <c r="R9" s="32"/>
      <c r="S9" s="32"/>
      <c r="T9" s="32"/>
    </row>
    <row r="10" spans="1:20" ht="77.25" x14ac:dyDescent="0.25">
      <c r="A10" s="21" t="s">
        <v>37</v>
      </c>
      <c r="B10" s="24">
        <v>2529.8000000000002</v>
      </c>
      <c r="C10" s="24">
        <v>939.25900000000001</v>
      </c>
      <c r="D10" s="24">
        <v>225</v>
      </c>
      <c r="E10" s="24">
        <v>284</v>
      </c>
      <c r="F10" s="24"/>
      <c r="G10" s="24">
        <v>170.4</v>
      </c>
      <c r="H10" s="24">
        <v>39</v>
      </c>
      <c r="I10" s="24">
        <v>68</v>
      </c>
      <c r="J10" s="24"/>
      <c r="K10" s="24">
        <v>40.05733</v>
      </c>
      <c r="L10" s="24">
        <v>124.536</v>
      </c>
      <c r="M10" s="24">
        <v>192.55</v>
      </c>
      <c r="N10" s="24">
        <v>267.03289999999998</v>
      </c>
      <c r="O10" s="24"/>
      <c r="P10" s="44">
        <v>4879.6352299999999</v>
      </c>
      <c r="Q10" s="32"/>
      <c r="R10" s="32"/>
      <c r="S10" s="32"/>
      <c r="T10" s="32"/>
    </row>
    <row r="11" spans="1:20" ht="90.75" customHeight="1" x14ac:dyDescent="0.25">
      <c r="A11" s="21" t="s">
        <v>38</v>
      </c>
      <c r="B11" s="24"/>
      <c r="C11" s="24">
        <v>1033</v>
      </c>
      <c r="D11" s="24"/>
      <c r="E11" s="24"/>
      <c r="F11" s="24"/>
      <c r="G11" s="24"/>
      <c r="H11" s="24"/>
      <c r="I11" s="24"/>
      <c r="J11" s="24">
        <v>110.8</v>
      </c>
      <c r="K11" s="24"/>
      <c r="L11" s="24"/>
      <c r="M11" s="24"/>
      <c r="N11" s="24"/>
      <c r="O11" s="24"/>
      <c r="P11" s="44">
        <v>1143.8</v>
      </c>
      <c r="Q11" s="32"/>
      <c r="R11" s="32"/>
      <c r="S11" s="32"/>
      <c r="T11" s="32"/>
    </row>
    <row r="12" spans="1:20" ht="91.5" customHeight="1" x14ac:dyDescent="0.25">
      <c r="A12" s="21" t="s">
        <v>39</v>
      </c>
      <c r="B12" s="24"/>
      <c r="C12" s="24">
        <v>4813.7194799999997</v>
      </c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44">
        <v>4813.7194799999997</v>
      </c>
      <c r="Q12" s="32"/>
      <c r="R12" s="32"/>
      <c r="S12" s="32"/>
      <c r="T12" s="32"/>
    </row>
    <row r="13" spans="1:20" ht="78.75" customHeight="1" x14ac:dyDescent="0.25">
      <c r="A13" s="21" t="s">
        <v>40</v>
      </c>
      <c r="B13" s="24">
        <v>250</v>
      </c>
      <c r="C13" s="24">
        <v>412.94502</v>
      </c>
      <c r="D13" s="24"/>
      <c r="E13" s="24"/>
      <c r="F13" s="24"/>
      <c r="G13" s="24">
        <v>40</v>
      </c>
      <c r="H13" s="24"/>
      <c r="I13" s="24"/>
      <c r="J13" s="24">
        <v>38.298999999999999</v>
      </c>
      <c r="K13" s="24"/>
      <c r="L13" s="24"/>
      <c r="M13" s="24"/>
      <c r="N13" s="24"/>
      <c r="O13" s="24"/>
      <c r="P13" s="44">
        <v>741.24401999999998</v>
      </c>
      <c r="Q13" s="32"/>
      <c r="R13" s="32"/>
      <c r="S13" s="32"/>
      <c r="T13" s="32"/>
    </row>
    <row r="14" spans="1:20" ht="296.25" customHeight="1" x14ac:dyDescent="0.25">
      <c r="A14" s="21" t="s">
        <v>41</v>
      </c>
      <c r="B14" s="24">
        <v>19100</v>
      </c>
      <c r="C14" s="24">
        <v>12667.31162</v>
      </c>
      <c r="D14" s="24">
        <v>2700</v>
      </c>
      <c r="E14" s="24">
        <v>1964.20697</v>
      </c>
      <c r="F14" s="24"/>
      <c r="G14" s="24">
        <v>3780.25</v>
      </c>
      <c r="H14" s="24">
        <v>1579.7619999999999</v>
      </c>
      <c r="I14" s="24">
        <v>293</v>
      </c>
      <c r="J14" s="24">
        <v>3640</v>
      </c>
      <c r="K14" s="24">
        <v>2200</v>
      </c>
      <c r="L14" s="24">
        <v>2179.25</v>
      </c>
      <c r="M14" s="24">
        <v>1500</v>
      </c>
      <c r="N14" s="24">
        <v>1304.1292599999999</v>
      </c>
      <c r="O14" s="24"/>
      <c r="P14" s="44">
        <v>52907.909849999996</v>
      </c>
      <c r="Q14" s="32"/>
      <c r="R14" s="32"/>
      <c r="S14" s="32"/>
      <c r="T14" s="32"/>
    </row>
    <row r="15" spans="1:20" ht="153.75" x14ac:dyDescent="0.25">
      <c r="A15" s="21" t="s">
        <v>42</v>
      </c>
      <c r="B15" s="24">
        <v>176873.93901999999</v>
      </c>
      <c r="C15" s="24">
        <v>35250</v>
      </c>
      <c r="D15" s="24">
        <v>35925</v>
      </c>
      <c r="E15" s="24">
        <v>14250</v>
      </c>
      <c r="F15" s="24">
        <v>4907.2</v>
      </c>
      <c r="G15" s="24">
        <v>4447</v>
      </c>
      <c r="H15" s="24">
        <v>9000</v>
      </c>
      <c r="I15" s="24">
        <v>1500</v>
      </c>
      <c r="J15" s="24">
        <v>10234.5</v>
      </c>
      <c r="K15" s="24">
        <v>12043.58</v>
      </c>
      <c r="L15" s="24">
        <v>28899.65</v>
      </c>
      <c r="M15" s="24">
        <v>14056</v>
      </c>
      <c r="N15" s="24">
        <v>7614.1116000000002</v>
      </c>
      <c r="O15" s="24">
        <v>18156.957999999999</v>
      </c>
      <c r="P15" s="44">
        <v>373157.93861999997</v>
      </c>
      <c r="Q15" s="32"/>
      <c r="R15" s="32"/>
      <c r="S15" s="32"/>
      <c r="T15" s="32"/>
    </row>
    <row r="16" spans="1:20" ht="90" x14ac:dyDescent="0.25">
      <c r="A16" s="21" t="s">
        <v>43</v>
      </c>
      <c r="B16" s="24"/>
      <c r="C16" s="24">
        <v>2200</v>
      </c>
      <c r="D16" s="24">
        <v>276.31556999999998</v>
      </c>
      <c r="E16" s="24"/>
      <c r="F16" s="24"/>
      <c r="G16" s="24"/>
      <c r="H16" s="24">
        <v>67.5</v>
      </c>
      <c r="I16" s="24"/>
      <c r="J16" s="24">
        <v>2079</v>
      </c>
      <c r="K16" s="24"/>
      <c r="L16" s="24">
        <v>50</v>
      </c>
      <c r="M16" s="24"/>
      <c r="N16" s="24"/>
      <c r="O16" s="24"/>
      <c r="P16" s="44">
        <v>4672.8155699999998</v>
      </c>
      <c r="Q16" s="32"/>
      <c r="R16" s="32"/>
      <c r="S16" s="32"/>
      <c r="T16" s="32"/>
    </row>
    <row r="17" spans="1:20" ht="116.25" customHeight="1" x14ac:dyDescent="0.25">
      <c r="A17" s="21" t="s">
        <v>44</v>
      </c>
      <c r="B17" s="24"/>
      <c r="C17" s="24"/>
      <c r="D17" s="24"/>
      <c r="E17" s="24"/>
      <c r="F17" s="24"/>
      <c r="G17" s="24"/>
      <c r="H17" s="24">
        <v>3.7250000000000001</v>
      </c>
      <c r="I17" s="24"/>
      <c r="J17" s="24"/>
      <c r="K17" s="24"/>
      <c r="L17" s="24"/>
      <c r="M17" s="24"/>
      <c r="N17" s="24"/>
      <c r="O17" s="24"/>
      <c r="P17" s="44">
        <v>3.7250000000000001</v>
      </c>
      <c r="Q17" s="32"/>
      <c r="R17" s="32"/>
      <c r="S17" s="32"/>
      <c r="T17" s="32"/>
    </row>
    <row r="18" spans="1:20" ht="77.25" x14ac:dyDescent="0.25">
      <c r="A18" s="21" t="s">
        <v>45</v>
      </c>
      <c r="B18" s="24">
        <v>150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44">
        <v>150</v>
      </c>
      <c r="Q18" s="32"/>
      <c r="R18" s="32"/>
      <c r="S18" s="32"/>
      <c r="T18" s="32"/>
    </row>
    <row r="19" spans="1:20" ht="106.5" customHeight="1" x14ac:dyDescent="0.25">
      <c r="A19" s="21" t="s">
        <v>46</v>
      </c>
      <c r="B19" s="24">
        <v>10000</v>
      </c>
      <c r="C19" s="24">
        <v>2600</v>
      </c>
      <c r="D19" s="24">
        <v>410</v>
      </c>
      <c r="E19" s="24">
        <v>294.60000000000002</v>
      </c>
      <c r="F19" s="24"/>
      <c r="G19" s="24">
        <v>73.084999999999994</v>
      </c>
      <c r="H19" s="24">
        <v>31.45</v>
      </c>
      <c r="I19" s="24">
        <v>25</v>
      </c>
      <c r="J19" s="24">
        <v>1271.5</v>
      </c>
      <c r="K19" s="24">
        <v>241.2</v>
      </c>
      <c r="L19" s="24">
        <v>240</v>
      </c>
      <c r="M19" s="24">
        <v>57</v>
      </c>
      <c r="N19" s="24"/>
      <c r="O19" s="24">
        <v>349.94400000000002</v>
      </c>
      <c r="P19" s="44">
        <v>15593.779</v>
      </c>
      <c r="Q19" s="32"/>
      <c r="R19" s="32"/>
      <c r="S19" s="32"/>
      <c r="T19" s="32"/>
    </row>
    <row r="20" spans="1:20" ht="115.5" x14ac:dyDescent="0.25">
      <c r="A20" s="21" t="s">
        <v>47</v>
      </c>
      <c r="B20" s="24">
        <v>113111.95552</v>
      </c>
      <c r="C20" s="24">
        <v>55000</v>
      </c>
      <c r="D20" s="24">
        <v>22777.13</v>
      </c>
      <c r="E20" s="24">
        <v>9900</v>
      </c>
      <c r="F20" s="24">
        <v>1176.2</v>
      </c>
      <c r="G20" s="24">
        <v>6269.2</v>
      </c>
      <c r="H20" s="24">
        <v>4300</v>
      </c>
      <c r="I20" s="24">
        <v>1200</v>
      </c>
      <c r="J20" s="24">
        <v>15000</v>
      </c>
      <c r="K20" s="24">
        <v>3463.32</v>
      </c>
      <c r="L20" s="24">
        <v>6607.6</v>
      </c>
      <c r="M20" s="24">
        <v>6045.8</v>
      </c>
      <c r="N20" s="24"/>
      <c r="O20" s="24">
        <v>5636.9430000000002</v>
      </c>
      <c r="P20" s="44">
        <v>250488.14851999999</v>
      </c>
      <c r="Q20" s="32"/>
      <c r="R20" s="32"/>
      <c r="S20" s="32"/>
      <c r="T20" s="32"/>
    </row>
    <row r="21" spans="1:20" ht="64.5" x14ac:dyDescent="0.25">
      <c r="A21" s="21" t="s">
        <v>48</v>
      </c>
      <c r="B21" s="24">
        <v>15653.48919</v>
      </c>
      <c r="C21" s="24">
        <v>1299.625</v>
      </c>
      <c r="D21" s="24">
        <v>1059.25</v>
      </c>
      <c r="E21" s="24">
        <v>334</v>
      </c>
      <c r="F21" s="24"/>
      <c r="G21" s="24">
        <v>2000</v>
      </c>
      <c r="H21" s="24">
        <v>70.912570000000002</v>
      </c>
      <c r="I21" s="24">
        <v>45</v>
      </c>
      <c r="J21" s="24">
        <v>3029.8733400000001</v>
      </c>
      <c r="K21" s="24">
        <v>100</v>
      </c>
      <c r="L21" s="24">
        <v>170</v>
      </c>
      <c r="M21" s="24">
        <v>300</v>
      </c>
      <c r="N21" s="24">
        <v>1145.4490000000001</v>
      </c>
      <c r="O21" s="24">
        <v>2107.1923999999999</v>
      </c>
      <c r="P21" s="44">
        <v>27314.791499999999</v>
      </c>
      <c r="Q21" s="32"/>
      <c r="R21" s="32"/>
      <c r="S21" s="32"/>
      <c r="T21" s="32"/>
    </row>
    <row r="22" spans="1:20" ht="90" x14ac:dyDescent="0.25">
      <c r="A22" s="21" t="s">
        <v>49</v>
      </c>
      <c r="B22" s="24">
        <v>607.57604000000003</v>
      </c>
      <c r="C22" s="24">
        <v>237.42599999999999</v>
      </c>
      <c r="D22" s="24">
        <v>215</v>
      </c>
      <c r="E22" s="24">
        <v>140.05000000000001</v>
      </c>
      <c r="F22" s="24">
        <v>30</v>
      </c>
      <c r="G22" s="24"/>
      <c r="H22" s="24">
        <v>22.841999999999999</v>
      </c>
      <c r="I22" s="24"/>
      <c r="J22" s="24">
        <v>208.3</v>
      </c>
      <c r="K22" s="24"/>
      <c r="L22" s="24">
        <v>125.8</v>
      </c>
      <c r="M22" s="24">
        <v>191.1</v>
      </c>
      <c r="N22" s="24"/>
      <c r="O22" s="24">
        <v>6.51</v>
      </c>
      <c r="P22" s="44">
        <v>1784.6040399999999</v>
      </c>
      <c r="Q22" s="32"/>
      <c r="R22" s="32"/>
      <c r="S22" s="32"/>
      <c r="T22" s="32"/>
    </row>
    <row r="23" spans="1:20" ht="77.25" x14ac:dyDescent="0.25">
      <c r="A23" s="21" t="s">
        <v>50</v>
      </c>
      <c r="B23" s="24">
        <v>537.83399999999995</v>
      </c>
      <c r="C23" s="24">
        <v>476.75688000000002</v>
      </c>
      <c r="D23" s="24">
        <v>300</v>
      </c>
      <c r="E23" s="24">
        <v>250</v>
      </c>
      <c r="F23" s="24">
        <v>200</v>
      </c>
      <c r="G23" s="24">
        <v>300</v>
      </c>
      <c r="H23" s="24">
        <v>27.581890000000001</v>
      </c>
      <c r="I23" s="24">
        <v>45</v>
      </c>
      <c r="J23" s="24"/>
      <c r="K23" s="24">
        <v>40</v>
      </c>
      <c r="L23" s="24">
        <v>65.644000000000005</v>
      </c>
      <c r="M23" s="24">
        <v>160</v>
      </c>
      <c r="N23" s="24">
        <v>85.227000000000004</v>
      </c>
      <c r="O23" s="24"/>
      <c r="P23" s="44">
        <v>2488.0437700000002</v>
      </c>
      <c r="Q23" s="32"/>
      <c r="R23" s="32"/>
      <c r="S23" s="32"/>
      <c r="T23" s="32"/>
    </row>
    <row r="24" spans="1:20" ht="77.25" x14ac:dyDescent="0.25">
      <c r="A24" s="21" t="s">
        <v>51</v>
      </c>
      <c r="B24" s="24">
        <v>3042.70804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>
        <v>46.637</v>
      </c>
      <c r="O24" s="24"/>
      <c r="P24" s="44">
        <v>3089.3450400000002</v>
      </c>
      <c r="Q24" s="32"/>
      <c r="R24" s="32"/>
      <c r="S24" s="32"/>
      <c r="T24" s="32"/>
    </row>
    <row r="25" spans="1:20" ht="64.5" x14ac:dyDescent="0.25">
      <c r="A25" s="21" t="s">
        <v>52</v>
      </c>
      <c r="B25" s="24"/>
      <c r="C25" s="24">
        <v>183575.02609</v>
      </c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44">
        <v>183575.02609</v>
      </c>
      <c r="Q25" s="32"/>
      <c r="R25" s="32"/>
      <c r="S25" s="32"/>
      <c r="T25" s="32"/>
    </row>
    <row r="26" spans="1:20" ht="64.5" x14ac:dyDescent="0.25">
      <c r="A26" s="21" t="s">
        <v>53</v>
      </c>
      <c r="B26" s="24"/>
      <c r="C26" s="24"/>
      <c r="D26" s="24"/>
      <c r="E26" s="24">
        <v>540</v>
      </c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44">
        <v>540</v>
      </c>
      <c r="Q26" s="32"/>
      <c r="R26" s="32"/>
      <c r="S26" s="32"/>
      <c r="T26" s="32"/>
    </row>
    <row r="27" spans="1:20" ht="51.75" x14ac:dyDescent="0.25">
      <c r="A27" s="21" t="s">
        <v>54</v>
      </c>
      <c r="B27" s="24">
        <v>7210.4350199999999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44">
        <v>7210.4350199999999</v>
      </c>
      <c r="Q27" s="32"/>
      <c r="R27" s="32"/>
      <c r="S27" s="32"/>
      <c r="T27" s="32"/>
    </row>
    <row r="28" spans="1:20" ht="116.25" customHeight="1" x14ac:dyDescent="0.25">
      <c r="A28" s="21" t="s">
        <v>55</v>
      </c>
      <c r="B28" s="24">
        <v>21262.616099999999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44">
        <v>21262.616099999999</v>
      </c>
      <c r="Q28" s="32"/>
      <c r="R28" s="32"/>
      <c r="S28" s="32"/>
      <c r="T28" s="32"/>
    </row>
    <row r="29" spans="1:20" ht="39" x14ac:dyDescent="0.25">
      <c r="A29" s="21" t="s">
        <v>56</v>
      </c>
      <c r="B29" s="24">
        <v>2000</v>
      </c>
      <c r="C29" s="24"/>
      <c r="D29" s="24"/>
      <c r="E29" s="24"/>
      <c r="F29" s="24"/>
      <c r="G29" s="24">
        <v>23.79016</v>
      </c>
      <c r="H29" s="24"/>
      <c r="I29" s="24"/>
      <c r="J29" s="24">
        <v>369.89600000000002</v>
      </c>
      <c r="K29" s="24"/>
      <c r="L29" s="24"/>
      <c r="M29" s="24">
        <v>37.488999999999997</v>
      </c>
      <c r="N29" s="24"/>
      <c r="O29" s="24"/>
      <c r="P29" s="44">
        <v>2431.1751599999998</v>
      </c>
      <c r="Q29" s="32"/>
      <c r="R29" s="32"/>
      <c r="S29" s="32"/>
      <c r="T29" s="32"/>
    </row>
    <row r="30" spans="1:20" ht="26.25" x14ac:dyDescent="0.25">
      <c r="A30" s="21" t="s">
        <v>57</v>
      </c>
      <c r="B30" s="24"/>
      <c r="C30" s="24"/>
      <c r="D30" s="24"/>
      <c r="E30" s="24"/>
      <c r="F30" s="24"/>
      <c r="G30" s="24"/>
      <c r="H30" s="24"/>
      <c r="I30" s="24"/>
      <c r="J30" s="24">
        <v>14869.23322</v>
      </c>
      <c r="K30" s="24"/>
      <c r="L30" s="24"/>
      <c r="M30" s="24"/>
      <c r="N30" s="24"/>
      <c r="O30" s="24"/>
      <c r="P30" s="44">
        <v>14869.23322</v>
      </c>
      <c r="Q30" s="32"/>
      <c r="R30" s="32"/>
      <c r="S30" s="32"/>
      <c r="T30" s="32"/>
    </row>
    <row r="31" spans="1:20" x14ac:dyDescent="0.25">
      <c r="A31" s="22" t="s">
        <v>58</v>
      </c>
      <c r="B31" s="25">
        <v>410188.85225</v>
      </c>
      <c r="C31" s="25">
        <v>375732.53972</v>
      </c>
      <c r="D31" s="25">
        <v>112094.49557</v>
      </c>
      <c r="E31" s="25">
        <v>39597.756970000002</v>
      </c>
      <c r="F31" s="25">
        <v>6924.0739999999996</v>
      </c>
      <c r="G31" s="25">
        <v>73265.82041</v>
      </c>
      <c r="H31" s="25">
        <v>54594.623460000003</v>
      </c>
      <c r="I31" s="25">
        <v>22366</v>
      </c>
      <c r="J31" s="25">
        <v>96861.268200000006</v>
      </c>
      <c r="K31" s="25">
        <v>29373.94947</v>
      </c>
      <c r="L31" s="25">
        <v>51968.083330000001</v>
      </c>
      <c r="M31" s="25">
        <v>30743.412329999999</v>
      </c>
      <c r="N31" s="25">
        <v>52627.333160000002</v>
      </c>
      <c r="O31" s="25">
        <v>74013.417400000006</v>
      </c>
      <c r="P31" s="44">
        <v>1430351.6262699999</v>
      </c>
      <c r="Q31" s="40"/>
      <c r="R31" s="40"/>
      <c r="S31" s="40"/>
      <c r="T31" s="40"/>
    </row>
    <row r="32" spans="1:20" x14ac:dyDescent="0.25"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</row>
    <row r="33" spans="1:16" x14ac:dyDescent="0.25">
      <c r="A33" s="36" t="s">
        <v>30</v>
      </c>
      <c r="B33" s="45">
        <f>P31+Учреждения!B78</f>
        <v>3425412.1028</v>
      </c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</row>
    <row r="34" spans="1:16" ht="32.25" customHeight="1" x14ac:dyDescent="0.25">
      <c r="A34" s="36" t="s">
        <v>124</v>
      </c>
      <c r="B34" s="45">
        <v>4244777.5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</row>
  </sheetData>
  <pageMargins left="0.23622047244094491" right="0.23622047244094491" top="0.74803149606299213" bottom="0.74803149606299213" header="0.31496062992125984" footer="0.31496062992125984"/>
  <pageSetup paperSize="9" scale="6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2022-06-15T01:46:24Z</dcterms:modified>
</cp:coreProperties>
</file>