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Учреждения!$58:$59</definedName>
    <definedName name="_xlnm.Print_Area" localSheetId="1">'Муниципальные районы'!$A$1:$P$24</definedName>
    <definedName name="_xlnm.Print_Area" localSheetId="0">Учреждения!$A$1:$E$93</definedName>
  </definedNames>
  <calcPr calcId="162913"/>
</workbook>
</file>

<file path=xl/calcChain.xml><?xml version="1.0" encoding="utf-8"?>
<calcChain xmlns="http://schemas.openxmlformats.org/spreadsheetml/2006/main">
  <c r="E8" i="1" l="1"/>
  <c r="E54" i="1"/>
  <c r="B23" i="2"/>
  <c r="E9" i="1" l="1"/>
  <c r="A2" i="2" l="1"/>
  <c r="B2" i="2" s="1"/>
  <c r="C2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<sst xmlns="http://schemas.openxmlformats.org/spreadsheetml/2006/main" count="133" uniqueCount="132">
  <si>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</si>
  <si>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</si>
  <si>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</si>
  <si>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</si>
  <si>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</si>
  <si>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</si>
  <si>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</si>
  <si>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</si>
  <si>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</si>
  <si>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</si>
  <si>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</si>
  <si>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</si>
  <si>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</si>
  <si>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</si>
  <si>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</si>
  <si>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</si>
  <si>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</si>
  <si>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</si>
  <si>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</si>
  <si>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</si>
  <si>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</si>
  <si>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</si>
  <si>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</si>
  <si>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</si>
  <si>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</si>
  <si>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</si>
  <si>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</si>
  <si>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</si>
  <si>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</si>
  <si>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</si>
  <si>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</si>
  <si>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выравнивание бюджетной обеспеченности муниципальных районов (муниципальных, городских округов)</t>
  </si>
  <si>
    <t>Дотации на поддержку мер по обеспечению сбалансированности бюджетов</t>
  </si>
  <si>
    <t>Субсидии местным бюджетам на софинансирование расходов на оплату труда работников муниципальных учреждений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</si>
  <si>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</si>
  <si>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</si>
  <si>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 государственных полномочий Камчатского края по созданию и организации деятельности муниципальных комиссий по делам несовершеннолетних и защите их прав в Камчатском крае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</si>
  <si>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</si>
  <si>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</si>
  <si>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</si>
  <si>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</si>
  <si>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</si>
  <si>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>Строительство и реконструкция (модернизация) объектов питьевого водоснабжения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</si>
  <si>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</si>
  <si>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- Фонда содействия реформированию жилищно-коммунального хозяйства</t>
  </si>
  <si>
    <t>Реализация проектов по развитию территорий, расположенных в границах населенных пунктов, предусматривающих строительство жилья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</si>
  <si>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</si>
  <si>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Оказание государственной социальной помощи на основании социального контракта отдельным категориям граждан</t>
  </si>
  <si>
    <t>Всего:</t>
  </si>
  <si>
    <t>01.07.2022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</si>
  <si>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</si>
  <si>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</si>
  <si>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</si>
  <si>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Администрация Губернатора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</si>
  <si>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</si>
  <si>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</si>
  <si>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</si>
  <si>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</si>
  <si>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</si>
  <si>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</si>
  <si>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</si>
  <si>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</si>
  <si>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</si>
  <si>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</si>
  <si>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по чрезвычайным ситуациям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</si>
  <si>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</si>
  <si>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</si>
  <si>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</si>
  <si>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</si>
  <si>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</si>
  <si>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</si>
  <si>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</si>
  <si>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</si>
  <si>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Избирательная комиссия Камчатского края</t>
  </si>
  <si>
    <t>Министерство экономического развития Камчатского края</t>
  </si>
  <si>
    <t>Петропавловск-Камчатская городская территориальная избирательная комиссия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</si>
  <si>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</si>
  <si>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</si>
  <si>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</si>
  <si>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</si>
  <si>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</si>
  <si>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</si>
  <si>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 и молодежи Камчатского края</t>
  </si>
  <si>
    <t>ИТОГО</t>
  </si>
  <si>
    <t>27.06.2022</t>
  </si>
  <si>
    <t>Дотации (гранты) бюджетам субъектов Российской Федерации за достижение показателей деятельности органов исполнительной власти субъектов Российской Федерации</t>
  </si>
  <si>
    <t>Субсидии бюджетам субъектов Российской Федерации на выплату региональных социальных доплат к пенсии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</si>
  <si>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</si>
  <si>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</si>
  <si>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Субсидии бюджетам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</si>
  <si>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Субсидии бюджетам на единовременные компенсационные выплаты медицинским работникам (врачам, фельдшерам, а также акушеркам и медицинским сестрам фельдшерских и фельдшерско-акушерских пунктов),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</si>
  <si>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Субсидии бюджетам на развитие паллиативной медицинской помощи</t>
  </si>
  <si>
    <t>Субсидии бюджетам на создание новых мест в общеобразовательных организациях, расположенных в сельской местности и поселках городского типа</t>
  </si>
  <si>
    <t>Субсидии бюджетам на строительство и реконструкцию (модернизацию) объектов питьевого водоснабжения</t>
  </si>
  <si>
    <t>Субсидии бюджетам субъектов Российской Федерации на осуществление ежемесячных выплат на детей в возрасте от трех до семи лет включительно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</si>
  <si>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</si>
  <si>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реализацию региональных проектов модернизации первичного звена здравоохранения</t>
  </si>
  <si>
    <t>Субсидии бюджетам субъектов Российской Федерации на 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</si>
  <si>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Субсидии бюджетам субъектов Российской Федерации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</si>
  <si>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</si>
  <si>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</si>
  <si>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на реализацию мероприятий по обеспечению жильем молодых семей</t>
  </si>
  <si>
    <t>Субсидии бюджетам на стимулирование развития приоритетных подотраслей агропромышленного комплекса и развитие малых форм хозяйствования</t>
  </si>
  <si>
    <t>Субсидии бюджетам на развитие сети учреждений культурно-досугового типа</t>
  </si>
  <si>
    <t>Субсидии бюджетам на поддержку экономического и социального развития коренных малочисленных народов Севера, Сибири и Дальнего Востока</t>
  </si>
  <si>
    <t>Субсидии бюджетам на поддержку отрасли культуры</t>
  </si>
  <si>
    <t>Субсидии бюджетам на реализацию мероприятий по повышению устойчивости жилых домов, основных объектов и систем жизнеобеспечения в сейсмических районах Российской Федерации</t>
  </si>
  <si>
    <t>Субсидии бюджетам на реализацию программ формирования современной городской среды</t>
  </si>
  <si>
    <t>Субсидии бюджетам на обеспечение комплексного развития сельских территорий</t>
  </si>
  <si>
    <t>Субсидии бюджетам субъектов Российской Федерации на 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</si>
  <si>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Субсидии бюджетам на реализацию мероприятий по модернизации школьных систем образования</t>
  </si>
  <si>
    <t>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</t>
  </si>
  <si>
    <t>Субсидии бюджетам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</si>
  <si>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</si>
  <si>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</si>
  <si>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</si>
  <si>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</si>
  <si>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на оплату жилищно-коммунальных услуг отдельным категориям граждан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</si>
  <si>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N 1032-I "О занятости населения в Российской Федерации"</t>
  </si>
  <si>
    <t>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</si>
  <si>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Субвенции бюджетам на осуществление ежемесячной выплаты в связи с рождением (усыновлением) первого ребенка</t>
  </si>
  <si>
    <t>Единая субвенция бюджетам субъектов Российской Федерации и бюджету г. Байконура</t>
  </si>
  <si>
    <t>Межбюджетные трансферты, передаваемые бюджетам на оснащение оборудованием региональных сосудистых центров и первичных сосудистых отделений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</si>
  <si>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</si>
  <si>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Иные межбюджетные трансферты в целях софинансирования расходных обязательств субъектов Российской Федерации на осуществление компенсации предприятиям хлебопекарной промышленности части затрат на производство и реализацию произведенных и реализованных хлеба и хлебобулочных изделий</t>
  </si>
  <si>
    <t>Межбюджетные трансферты, передаваемые бюджетам, за счет средств резервного фонда Правительства Российской Федерации</t>
  </si>
  <si>
    <t>Безвозмездные поступления в бюджеты субъектов Российской Федерации от государственной корпорации - Фонда содействия реформированию жилищно-коммунального хозяйства на обеспечение мероприятий по модернизации систем коммунальной инфраструктуры</t>
  </si>
  <si>
    <t>Прочие безвозмездные поступления от государственных (муниципальных) организаций в бюджеты субъектов Российской Федерации</t>
  </si>
  <si>
    <t>Прочие безвозмездные поступления в бюджеты субъектов Российской Федерации</t>
  </si>
  <si>
    <t>Справочно:</t>
  </si>
  <si>
    <t>Привлечение остатков средств на единый счет краевого бюджета с казначейских счетов для осуществления и отражения операций с денежными средствами, поступающими во временное распоряжение получателей средств краевого бюджета, с денежными средствами краевых государственных бюджетных и автономных учреждений, с денежными средствами получателей средств из краевого бюджета, с денежными средствами участников казначейского сопровождения (за период с 01.01.2022 по 01.07.2022)</t>
  </si>
  <si>
    <t>Остатки бюджетных средств на 04.07.2022г.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</si>
</sst>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###\ ###\ ###\ ###\ ##0.0"/>
  </numFmts>
  <fonts count="1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charset val="204"/>
    </font>
    <font>
      <sz val="10"/>
      <color rgb="FF000000"/>
      <name val="Times New Roman"/>
      <family val="2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6" fillId="0" borderId="0" applyNumberFormat="0" applyBorder="0" applyAlignment="0"/>
  </cellStyleXfs>
  <cellXfs count="6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166" fontId="17" fillId="0" borderId="4" xfId="1" applyNumberFormat="1" applyFont="1" applyFill="1" applyBorder="1" applyAlignment="1" applyProtection="1">
      <alignment horizontal="right" vertical="center"/>
    </xf>
    <xf numFmtId="164" fontId="2" fillId="0" borderId="4" xfId="0" applyNumberFormat="1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Fill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8" fillId="0" borderId="7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 wrapText="1"/>
    </xf>
    <xf numFmtId="164" fontId="18" fillId="0" borderId="4" xfId="0" applyNumberFormat="1" applyFont="1" applyFill="1" applyBorder="1" applyAlignment="1">
      <alignment horizontal="left" wrapText="1"/>
    </xf>
    <xf numFmtId="0" fontId="18" fillId="0" borderId="4" xfId="0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49" fontId="17" fillId="0" borderId="4" xfId="1" applyNumberFormat="1" applyFont="1" applyFill="1" applyBorder="1" applyAlignment="1" applyProtection="1">
      <alignment horizontal="left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tabSelected="1" view="pageBreakPreview" topLeftCell="A43" zoomScaleNormal="100" zoomScaleSheetLayoutView="100" workbookViewId="0">
      <selection activeCell="E54" sqref="E54"/>
    </sheetView>
  </sheetViews>
  <sheetFormatPr defaultColWidth="8.7109375" defaultRowHeight="15" x14ac:dyDescent="0.25"/>
  <cols>
    <col min="1" max="1" width="69.28515625" style="31" customWidth="1"/>
    <col min="2" max="2" width="13.85546875" style="31" customWidth="1"/>
    <col min="3" max="4" width="14.42578125" style="31" customWidth="1"/>
    <col min="5" max="5" width="12.42578125" style="31" customWidth="1"/>
    <col min="6" max="6" width="12.5703125" style="31" customWidth="1"/>
    <col min="7" max="7" width="16" style="31" bestFit="1" customWidth="1"/>
    <col min="8" max="8" width="8.7109375" style="31"/>
    <col min="9" max="9" width="10.140625" style="31" bestFit="1" customWidth="1"/>
    <col min="10" max="16384" width="8.7109375" style="31"/>
  </cols>
  <sheetData>
    <row r="1" spans="1:9" ht="15.75" x14ac:dyDescent="0.25">
      <c r="A1" s="61" t="s">
        <v>0</v>
      </c>
      <c r="B1" s="61"/>
      <c r="C1" s="61"/>
      <c r="D1" s="61"/>
      <c r="E1" s="61"/>
      <c r="F1" s="37" t="s">
        <v>84</v>
      </c>
      <c r="G1" s="38" t="str">
        <f>TEXT(F1,"[$-FC19]ДД ММММ")</f>
        <v>27 июня</v>
      </c>
      <c r="H1" s="38" t="str">
        <f>TEXT(F1,"[$-FC19]ДД.ММ.ГГГ \г")</f>
        <v>27.06.2022 г</v>
      </c>
    </row>
    <row r="2" spans="1:9" ht="15.75" x14ac:dyDescent="0.25">
      <c r="A2" s="61" t="str">
        <f>CONCATENATE("с ",G1," по ",G2,"ода")</f>
        <v>с 27 июня по 01 июля 2022 года</v>
      </c>
      <c r="B2" s="61"/>
      <c r="C2" s="61"/>
      <c r="D2" s="61"/>
      <c r="E2" s="61"/>
      <c r="F2" s="37" t="s">
        <v>49</v>
      </c>
      <c r="G2" s="38" t="str">
        <f>TEXT(F2,"[$-FC19]ДД ММММ ГГГ \г")</f>
        <v>01 июля 2022 г</v>
      </c>
      <c r="H2" s="38" t="str">
        <f>TEXT(F2,"[$-FC19]ДД.ММ.ГГГ \г")</f>
        <v>01.07.2022 г</v>
      </c>
      <c r="I2" s="39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62" t="str">
        <f>CONCATENATE("Остатки средств на ",H1,".")</f>
        <v>Остатки средств на 27.06.2022 г.</v>
      </c>
      <c r="B5" s="63"/>
      <c r="C5" s="63"/>
      <c r="D5" s="64"/>
      <c r="E5" s="8">
        <v>3348710.5</v>
      </c>
      <c r="F5" s="39"/>
    </row>
    <row r="6" spans="1:9" x14ac:dyDescent="0.25">
      <c r="A6" s="10"/>
      <c r="B6" s="11"/>
      <c r="C6" s="11"/>
      <c r="D6" s="11"/>
      <c r="E6" s="12"/>
    </row>
    <row r="7" spans="1:9" x14ac:dyDescent="0.25">
      <c r="A7" s="52" t="s">
        <v>2</v>
      </c>
      <c r="B7" s="53"/>
      <c r="C7" s="53"/>
      <c r="D7" s="53"/>
      <c r="E7" s="13"/>
    </row>
    <row r="8" spans="1:9" x14ac:dyDescent="0.25">
      <c r="A8" s="54" t="s">
        <v>3</v>
      </c>
      <c r="B8" s="53"/>
      <c r="C8" s="53"/>
      <c r="D8" s="53"/>
      <c r="E8" s="9">
        <f>E54-E9</f>
        <v>62600.487269999925</v>
      </c>
    </row>
    <row r="9" spans="1:9" x14ac:dyDescent="0.25">
      <c r="A9" s="55" t="s">
        <v>4</v>
      </c>
      <c r="B9" s="53"/>
      <c r="C9" s="53"/>
      <c r="D9" s="53"/>
      <c r="E9" s="14">
        <f>SUM(E10:E53)</f>
        <v>1720333.4</v>
      </c>
    </row>
    <row r="10" spans="1:9" ht="29.25" customHeight="1" x14ac:dyDescent="0.25">
      <c r="A10" s="65" t="s">
        <v>85</v>
      </c>
      <c r="B10" s="65"/>
      <c r="C10" s="65"/>
      <c r="D10" s="65"/>
      <c r="E10" s="46">
        <v>208431.8</v>
      </c>
    </row>
    <row r="11" spans="1:9" ht="16.5" customHeight="1" x14ac:dyDescent="0.25">
      <c r="A11" s="65" t="s">
        <v>86</v>
      </c>
      <c r="B11" s="65"/>
      <c r="C11" s="65"/>
      <c r="D11" s="65"/>
      <c r="E11" s="46">
        <v>9336.9</v>
      </c>
    </row>
    <row r="12" spans="1:9" ht="40.5" customHeight="1" x14ac:dyDescent="0.25">
      <c r="A12" s="65" t="s">
        <v>87</v>
      </c>
      <c r="B12" s="65"/>
      <c r="C12" s="65"/>
      <c r="D12" s="65"/>
      <c r="E12" s="46">
        <v>1246.0999999999999</v>
      </c>
    </row>
    <row r="13" spans="1:9" ht="29.25" customHeight="1" x14ac:dyDescent="0.25">
      <c r="A13" s="65" t="s">
        <v>88</v>
      </c>
      <c r="B13" s="65"/>
      <c r="C13" s="65"/>
      <c r="D13" s="65"/>
      <c r="E13" s="46">
        <v>3919.4</v>
      </c>
    </row>
    <row r="14" spans="1:9" ht="44.25" customHeight="1" x14ac:dyDescent="0.25">
      <c r="A14" s="65" t="s">
        <v>89</v>
      </c>
      <c r="B14" s="65"/>
      <c r="C14" s="65"/>
      <c r="D14" s="65"/>
      <c r="E14" s="46">
        <v>182.2</v>
      </c>
    </row>
    <row r="15" spans="1:9" ht="39" customHeight="1" x14ac:dyDescent="0.25">
      <c r="A15" s="65" t="s">
        <v>90</v>
      </c>
      <c r="B15" s="65"/>
      <c r="C15" s="65"/>
      <c r="D15" s="65"/>
      <c r="E15" s="46">
        <v>950</v>
      </c>
    </row>
    <row r="16" spans="1:9" ht="19.5" customHeight="1" x14ac:dyDescent="0.25">
      <c r="A16" s="65" t="s">
        <v>91</v>
      </c>
      <c r="B16" s="65"/>
      <c r="C16" s="65"/>
      <c r="D16" s="65"/>
      <c r="E16" s="46">
        <v>25.7</v>
      </c>
    </row>
    <row r="17" spans="1:5" ht="29.25" customHeight="1" x14ac:dyDescent="0.25">
      <c r="A17" s="65" t="s">
        <v>92</v>
      </c>
      <c r="B17" s="65"/>
      <c r="C17" s="65"/>
      <c r="D17" s="65"/>
      <c r="E17" s="46">
        <v>24000</v>
      </c>
    </row>
    <row r="18" spans="1:5" ht="21" customHeight="1" x14ac:dyDescent="0.25">
      <c r="A18" s="65" t="s">
        <v>93</v>
      </c>
      <c r="B18" s="65"/>
      <c r="C18" s="65"/>
      <c r="D18" s="65"/>
      <c r="E18" s="46">
        <v>6942.1</v>
      </c>
    </row>
    <row r="19" spans="1:5" ht="29.25" customHeight="1" x14ac:dyDescent="0.25">
      <c r="A19" s="65" t="s">
        <v>94</v>
      </c>
      <c r="B19" s="65"/>
      <c r="C19" s="65"/>
      <c r="D19" s="65"/>
      <c r="E19" s="46">
        <v>10335.799999999999</v>
      </c>
    </row>
    <row r="20" spans="1:5" ht="29.25" customHeight="1" x14ac:dyDescent="0.25">
      <c r="A20" s="65" t="s">
        <v>95</v>
      </c>
      <c r="B20" s="65"/>
      <c r="C20" s="65"/>
      <c r="D20" s="65"/>
      <c r="E20" s="46">
        <v>1615.6</v>
      </c>
    </row>
    <row r="21" spans="1:5" ht="19.5" customHeight="1" x14ac:dyDescent="0.25">
      <c r="A21" s="65" t="s">
        <v>96</v>
      </c>
      <c r="B21" s="65"/>
      <c r="C21" s="65"/>
      <c r="D21" s="65"/>
      <c r="E21" s="46">
        <v>9917.7999999999993</v>
      </c>
    </row>
    <row r="22" spans="1:5" ht="40.5" customHeight="1" x14ac:dyDescent="0.25">
      <c r="A22" s="65" t="s">
        <v>97</v>
      </c>
      <c r="B22" s="65"/>
      <c r="C22" s="65"/>
      <c r="D22" s="65"/>
      <c r="E22" s="46">
        <v>25.5</v>
      </c>
    </row>
    <row r="23" spans="1:5" ht="29.25" customHeight="1" x14ac:dyDescent="0.25">
      <c r="A23" s="65" t="s">
        <v>98</v>
      </c>
      <c r="B23" s="65"/>
      <c r="C23" s="65"/>
      <c r="D23" s="65"/>
      <c r="E23" s="46">
        <v>649.4</v>
      </c>
    </row>
    <row r="24" spans="1:5" ht="29.25" customHeight="1" x14ac:dyDescent="0.25">
      <c r="A24" s="65" t="s">
        <v>99</v>
      </c>
      <c r="B24" s="65"/>
      <c r="C24" s="65"/>
      <c r="D24" s="65"/>
      <c r="E24" s="46">
        <v>0.9</v>
      </c>
    </row>
    <row r="25" spans="1:5" ht="29.25" customHeight="1" x14ac:dyDescent="0.25">
      <c r="A25" s="65" t="s">
        <v>100</v>
      </c>
      <c r="B25" s="65"/>
      <c r="C25" s="65"/>
      <c r="D25" s="65"/>
      <c r="E25" s="46">
        <v>0.8</v>
      </c>
    </row>
    <row r="26" spans="1:5" ht="18.75" customHeight="1" x14ac:dyDescent="0.25">
      <c r="A26" s="65" t="s">
        <v>101</v>
      </c>
      <c r="B26" s="65"/>
      <c r="C26" s="65"/>
      <c r="D26" s="65"/>
      <c r="E26" s="46">
        <v>446.1</v>
      </c>
    </row>
    <row r="27" spans="1:5" ht="29.25" customHeight="1" x14ac:dyDescent="0.25">
      <c r="A27" s="65" t="s">
        <v>102</v>
      </c>
      <c r="B27" s="65"/>
      <c r="C27" s="65"/>
      <c r="D27" s="65"/>
      <c r="E27" s="46">
        <v>28500</v>
      </c>
    </row>
    <row r="28" spans="1:5" ht="21.75" customHeight="1" x14ac:dyDescent="0.25">
      <c r="A28" s="65" t="s">
        <v>103</v>
      </c>
      <c r="B28" s="65"/>
      <c r="C28" s="65"/>
      <c r="D28" s="65"/>
      <c r="E28" s="46">
        <v>3224.6</v>
      </c>
    </row>
    <row r="29" spans="1:5" ht="29.25" customHeight="1" x14ac:dyDescent="0.25">
      <c r="A29" s="65" t="s">
        <v>104</v>
      </c>
      <c r="B29" s="65"/>
      <c r="C29" s="65"/>
      <c r="D29" s="65"/>
      <c r="E29" s="46">
        <v>452.8</v>
      </c>
    </row>
    <row r="30" spans="1:5" ht="21" customHeight="1" x14ac:dyDescent="0.25">
      <c r="A30" s="65" t="s">
        <v>105</v>
      </c>
      <c r="B30" s="65"/>
      <c r="C30" s="65"/>
      <c r="D30" s="65"/>
      <c r="E30" s="46">
        <v>100</v>
      </c>
    </row>
    <row r="31" spans="1:5" ht="29.25" customHeight="1" x14ac:dyDescent="0.25">
      <c r="A31" s="65" t="s">
        <v>106</v>
      </c>
      <c r="B31" s="65"/>
      <c r="C31" s="65"/>
      <c r="D31" s="65"/>
      <c r="E31" s="46">
        <v>7755.5</v>
      </c>
    </row>
    <row r="32" spans="1:5" ht="17.25" customHeight="1" x14ac:dyDescent="0.25">
      <c r="A32" s="65" t="s">
        <v>107</v>
      </c>
      <c r="B32" s="65"/>
      <c r="C32" s="65"/>
      <c r="D32" s="65"/>
      <c r="E32" s="46">
        <v>1855.5</v>
      </c>
    </row>
    <row r="33" spans="1:5" ht="21" customHeight="1" x14ac:dyDescent="0.25">
      <c r="A33" s="65" t="s">
        <v>108</v>
      </c>
      <c r="B33" s="65"/>
      <c r="C33" s="65"/>
      <c r="D33" s="65"/>
      <c r="E33" s="46">
        <v>637.6</v>
      </c>
    </row>
    <row r="34" spans="1:5" ht="29.25" customHeight="1" x14ac:dyDescent="0.25">
      <c r="A34" s="65" t="s">
        <v>109</v>
      </c>
      <c r="B34" s="65"/>
      <c r="C34" s="65"/>
      <c r="D34" s="65"/>
      <c r="E34" s="46">
        <v>7.4</v>
      </c>
    </row>
    <row r="35" spans="1:5" ht="18.75" customHeight="1" x14ac:dyDescent="0.25">
      <c r="A35" s="65" t="s">
        <v>110</v>
      </c>
      <c r="B35" s="65"/>
      <c r="C35" s="65"/>
      <c r="D35" s="65"/>
      <c r="E35" s="46">
        <v>45069.599999999999</v>
      </c>
    </row>
    <row r="36" spans="1:5" ht="29.25" customHeight="1" x14ac:dyDescent="0.25">
      <c r="A36" s="65" t="s">
        <v>111</v>
      </c>
      <c r="B36" s="65"/>
      <c r="C36" s="65"/>
      <c r="D36" s="65"/>
      <c r="E36" s="46">
        <v>367080</v>
      </c>
    </row>
    <row r="37" spans="1:5" ht="42.75" customHeight="1" x14ac:dyDescent="0.25">
      <c r="A37" s="65" t="s">
        <v>112</v>
      </c>
      <c r="B37" s="65"/>
      <c r="C37" s="65"/>
      <c r="D37" s="65"/>
      <c r="E37" s="46">
        <v>43740.800000000003</v>
      </c>
    </row>
    <row r="38" spans="1:5" ht="29.25" customHeight="1" x14ac:dyDescent="0.25">
      <c r="A38" s="65" t="s">
        <v>113</v>
      </c>
      <c r="B38" s="65"/>
      <c r="C38" s="65"/>
      <c r="D38" s="65"/>
      <c r="E38" s="46">
        <v>2.2999999999999998</v>
      </c>
    </row>
    <row r="39" spans="1:5" ht="29.25" customHeight="1" x14ac:dyDescent="0.25">
      <c r="A39" s="65" t="s">
        <v>114</v>
      </c>
      <c r="B39" s="65"/>
      <c r="C39" s="65"/>
      <c r="D39" s="65"/>
      <c r="E39" s="46">
        <v>75.8</v>
      </c>
    </row>
    <row r="40" spans="1:5" ht="22.5" customHeight="1" x14ac:dyDescent="0.25">
      <c r="A40" s="65" t="s">
        <v>115</v>
      </c>
      <c r="B40" s="65"/>
      <c r="C40" s="65"/>
      <c r="D40" s="65"/>
      <c r="E40" s="46">
        <v>5230.5</v>
      </c>
    </row>
    <row r="41" spans="1:5" ht="29.25" customHeight="1" x14ac:dyDescent="0.25">
      <c r="A41" s="65" t="s">
        <v>116</v>
      </c>
      <c r="B41" s="65"/>
      <c r="C41" s="65"/>
      <c r="D41" s="65"/>
      <c r="E41" s="46">
        <v>15.8</v>
      </c>
    </row>
    <row r="42" spans="1:5" ht="18.75" customHeight="1" x14ac:dyDescent="0.25">
      <c r="A42" s="65" t="s">
        <v>117</v>
      </c>
      <c r="B42" s="65"/>
      <c r="C42" s="65"/>
      <c r="D42" s="65"/>
      <c r="E42" s="46">
        <v>1051.5999999999999</v>
      </c>
    </row>
    <row r="43" spans="1:5" ht="42" customHeight="1" x14ac:dyDescent="0.25">
      <c r="A43" s="65" t="s">
        <v>118</v>
      </c>
      <c r="B43" s="65"/>
      <c r="C43" s="65"/>
      <c r="D43" s="65"/>
      <c r="E43" s="46">
        <v>2044.9</v>
      </c>
    </row>
    <row r="44" spans="1:5" ht="41.25" customHeight="1" x14ac:dyDescent="0.25">
      <c r="A44" s="65" t="s">
        <v>119</v>
      </c>
      <c r="B44" s="65"/>
      <c r="C44" s="65"/>
      <c r="D44" s="65"/>
      <c r="E44" s="46">
        <v>1060.5</v>
      </c>
    </row>
    <row r="45" spans="1:5" ht="18.75" customHeight="1" x14ac:dyDescent="0.25">
      <c r="A45" s="65" t="s">
        <v>120</v>
      </c>
      <c r="B45" s="65"/>
      <c r="C45" s="65"/>
      <c r="D45" s="65"/>
      <c r="E45" s="46">
        <v>6053.7</v>
      </c>
    </row>
    <row r="46" spans="1:5" ht="17.25" customHeight="1" x14ac:dyDescent="0.25">
      <c r="A46" s="65" t="s">
        <v>121</v>
      </c>
      <c r="B46" s="65"/>
      <c r="C46" s="65"/>
      <c r="D46" s="65"/>
      <c r="E46" s="46">
        <v>2536.6</v>
      </c>
    </row>
    <row r="47" spans="1:5" ht="29.25" customHeight="1" x14ac:dyDescent="0.25">
      <c r="A47" s="65" t="s">
        <v>122</v>
      </c>
      <c r="B47" s="65"/>
      <c r="C47" s="65"/>
      <c r="D47" s="65"/>
      <c r="E47" s="46">
        <v>37689.4</v>
      </c>
    </row>
    <row r="48" spans="1:5" ht="29.25" customHeight="1" x14ac:dyDescent="0.25">
      <c r="A48" s="65" t="s">
        <v>123</v>
      </c>
      <c r="B48" s="65"/>
      <c r="C48" s="65"/>
      <c r="D48" s="65"/>
      <c r="E48" s="46">
        <v>777.8</v>
      </c>
    </row>
    <row r="49" spans="1:6" ht="41.25" customHeight="1" x14ac:dyDescent="0.25">
      <c r="A49" s="65" t="s">
        <v>124</v>
      </c>
      <c r="B49" s="65"/>
      <c r="C49" s="65"/>
      <c r="D49" s="65"/>
      <c r="E49" s="46">
        <v>866.1</v>
      </c>
    </row>
    <row r="50" spans="1:6" ht="15" customHeight="1" x14ac:dyDescent="0.25">
      <c r="A50" s="65" t="s">
        <v>125</v>
      </c>
      <c r="B50" s="65"/>
      <c r="C50" s="65"/>
      <c r="D50" s="65"/>
      <c r="E50" s="46">
        <v>22632.6</v>
      </c>
    </row>
    <row r="51" spans="1:6" ht="39" customHeight="1" x14ac:dyDescent="0.25">
      <c r="A51" s="65" t="s">
        <v>126</v>
      </c>
      <c r="B51" s="65"/>
      <c r="C51" s="65"/>
      <c r="D51" s="65"/>
      <c r="E51" s="46">
        <v>63383.6</v>
      </c>
    </row>
    <row r="52" spans="1:6" ht="18" customHeight="1" x14ac:dyDescent="0.25">
      <c r="A52" s="65" t="s">
        <v>127</v>
      </c>
      <c r="B52" s="65"/>
      <c r="C52" s="65"/>
      <c r="D52" s="65"/>
      <c r="E52" s="46">
        <v>189.1</v>
      </c>
    </row>
    <row r="53" spans="1:6" ht="19.5" customHeight="1" x14ac:dyDescent="0.25">
      <c r="A53" s="65" t="s">
        <v>128</v>
      </c>
      <c r="B53" s="65"/>
      <c r="C53" s="65"/>
      <c r="D53" s="65"/>
      <c r="E53" s="46">
        <v>800273.2</v>
      </c>
    </row>
    <row r="54" spans="1:6" x14ac:dyDescent="0.25">
      <c r="A54" s="60" t="s">
        <v>5</v>
      </c>
      <c r="B54" s="54"/>
      <c r="C54" s="54"/>
      <c r="D54" s="54"/>
      <c r="E54" s="47">
        <f>'Муниципальные районы'!B24-Учреждения!E5+'Муниципальные районы'!B23</f>
        <v>1782933.8872699998</v>
      </c>
    </row>
    <row r="55" spans="1:6" x14ac:dyDescent="0.25">
      <c r="A55" s="58" t="s">
        <v>129</v>
      </c>
      <c r="B55" s="59"/>
      <c r="C55" s="59"/>
      <c r="D55" s="59"/>
      <c r="E55" s="13"/>
    </row>
    <row r="56" spans="1:6" ht="84" customHeight="1" x14ac:dyDescent="0.25">
      <c r="A56" s="56" t="s">
        <v>130</v>
      </c>
      <c r="B56" s="57"/>
      <c r="C56" s="57"/>
      <c r="D56" s="57"/>
      <c r="E56" s="47">
        <v>4069787.1</v>
      </c>
    </row>
    <row r="57" spans="1:6" x14ac:dyDescent="0.25">
      <c r="A57" s="15"/>
      <c r="B57" s="16"/>
      <c r="C57" s="16"/>
      <c r="D57" s="6"/>
      <c r="E57" s="17"/>
    </row>
    <row r="58" spans="1:6" x14ac:dyDescent="0.25">
      <c r="A58" s="48" t="s">
        <v>14</v>
      </c>
      <c r="B58" s="50" t="s">
        <v>6</v>
      </c>
      <c r="C58" s="51" t="s">
        <v>7</v>
      </c>
      <c r="D58" s="51"/>
      <c r="E58" s="51"/>
    </row>
    <row r="59" spans="1:6" ht="90" x14ac:dyDescent="0.25">
      <c r="A59" s="49"/>
      <c r="B59" s="50"/>
      <c r="C59" s="18" t="s">
        <v>8</v>
      </c>
      <c r="D59" s="18" t="s">
        <v>9</v>
      </c>
      <c r="E59" s="18" t="s">
        <v>10</v>
      </c>
    </row>
    <row r="60" spans="1:6" x14ac:dyDescent="0.25">
      <c r="A60" s="19" t="s">
        <v>50</v>
      </c>
      <c r="B60" s="42">
        <v>12699.915230000001</v>
      </c>
      <c r="C60" s="42">
        <v>6444.9810399999997</v>
      </c>
      <c r="D60" s="42">
        <v>3504.6014500000001</v>
      </c>
      <c r="E60" s="42"/>
      <c r="F60" s="41"/>
    </row>
    <row r="61" spans="1:6" x14ac:dyDescent="0.25">
      <c r="A61" s="19" t="s">
        <v>51</v>
      </c>
      <c r="B61" s="42">
        <v>6500</v>
      </c>
      <c r="C61" s="42">
        <v>4600</v>
      </c>
      <c r="D61" s="42">
        <v>1900</v>
      </c>
      <c r="E61" s="42"/>
      <c r="F61" s="41"/>
    </row>
    <row r="62" spans="1:6" x14ac:dyDescent="0.25">
      <c r="A62" s="19" t="s">
        <v>52</v>
      </c>
      <c r="B62" s="42">
        <v>3000</v>
      </c>
      <c r="C62" s="42">
        <v>3000</v>
      </c>
      <c r="D62" s="42"/>
      <c r="E62" s="42"/>
      <c r="F62" s="41"/>
    </row>
    <row r="63" spans="1:6" x14ac:dyDescent="0.25">
      <c r="A63" s="19" t="s">
        <v>53</v>
      </c>
      <c r="B63" s="42">
        <v>32432.821950000001</v>
      </c>
      <c r="C63" s="42">
        <v>16262.549569999999</v>
      </c>
      <c r="D63" s="42">
        <v>2220.5610299999998</v>
      </c>
      <c r="E63" s="42">
        <v>342.30635000000001</v>
      </c>
      <c r="F63" s="41"/>
    </row>
    <row r="64" spans="1:6" ht="30" x14ac:dyDescent="0.25">
      <c r="A64" s="19" t="s">
        <v>54</v>
      </c>
      <c r="B64" s="42">
        <v>7956.4758899999997</v>
      </c>
      <c r="C64" s="42">
        <v>3091.8644100000001</v>
      </c>
      <c r="D64" s="42">
        <v>738.97937000000002</v>
      </c>
      <c r="E64" s="42"/>
      <c r="F64" s="41"/>
    </row>
    <row r="65" spans="1:6" x14ac:dyDescent="0.25">
      <c r="A65" s="19" t="s">
        <v>55</v>
      </c>
      <c r="B65" s="42">
        <v>1335.68678</v>
      </c>
      <c r="C65" s="42">
        <v>1234.9821099999999</v>
      </c>
      <c r="D65" s="42"/>
      <c r="E65" s="42"/>
      <c r="F65" s="41"/>
    </row>
    <row r="66" spans="1:6" x14ac:dyDescent="0.25">
      <c r="A66" s="19" t="s">
        <v>56</v>
      </c>
      <c r="B66" s="42">
        <v>120</v>
      </c>
      <c r="C66" s="42"/>
      <c r="D66" s="42"/>
      <c r="E66" s="42"/>
      <c r="F66" s="41"/>
    </row>
    <row r="67" spans="1:6" ht="30" x14ac:dyDescent="0.25">
      <c r="A67" s="19" t="s">
        <v>57</v>
      </c>
      <c r="B67" s="42">
        <v>751315.80659000005</v>
      </c>
      <c r="C67" s="42">
        <v>5678</v>
      </c>
      <c r="D67" s="42">
        <v>1133.7049999999999</v>
      </c>
      <c r="E67" s="42">
        <v>65</v>
      </c>
      <c r="F67" s="41"/>
    </row>
    <row r="68" spans="1:6" x14ac:dyDescent="0.25">
      <c r="A68" s="19" t="s">
        <v>58</v>
      </c>
      <c r="B68" s="42">
        <v>8080.8</v>
      </c>
      <c r="C68" s="42">
        <v>4693.1251300000004</v>
      </c>
      <c r="D68" s="42">
        <v>3369.6748699999998</v>
      </c>
      <c r="E68" s="42"/>
      <c r="F68" s="41"/>
    </row>
    <row r="69" spans="1:6" x14ac:dyDescent="0.25">
      <c r="A69" s="19" t="s">
        <v>59</v>
      </c>
      <c r="B69" s="42">
        <v>45615.72797</v>
      </c>
      <c r="C69" s="42">
        <v>7320</v>
      </c>
      <c r="D69" s="42">
        <v>190</v>
      </c>
      <c r="E69" s="42">
        <v>4029.9342000000001</v>
      </c>
      <c r="F69" s="41"/>
    </row>
    <row r="70" spans="1:6" x14ac:dyDescent="0.25">
      <c r="A70" s="19" t="s">
        <v>60</v>
      </c>
      <c r="B70" s="42">
        <v>136396.76420000001</v>
      </c>
      <c r="C70" s="42"/>
      <c r="D70" s="42"/>
      <c r="E70" s="42"/>
      <c r="F70" s="41"/>
    </row>
    <row r="71" spans="1:6" x14ac:dyDescent="0.25">
      <c r="A71" s="19" t="s">
        <v>61</v>
      </c>
      <c r="B71" s="42">
        <v>166867.72891999999</v>
      </c>
      <c r="C71" s="42">
        <v>20739.67008</v>
      </c>
      <c r="D71" s="42">
        <v>7119.1882299999997</v>
      </c>
      <c r="E71" s="42">
        <v>23087.799279999999</v>
      </c>
      <c r="F71" s="41"/>
    </row>
    <row r="72" spans="1:6" ht="30" x14ac:dyDescent="0.25">
      <c r="A72" s="19" t="s">
        <v>62</v>
      </c>
      <c r="B72" s="42">
        <v>364344.42718</v>
      </c>
      <c r="C72" s="42">
        <v>14000</v>
      </c>
      <c r="D72" s="42">
        <v>5955</v>
      </c>
      <c r="E72" s="42">
        <v>236535.20962000001</v>
      </c>
      <c r="F72" s="41"/>
    </row>
    <row r="73" spans="1:6" x14ac:dyDescent="0.25">
      <c r="A73" s="19" t="s">
        <v>63</v>
      </c>
      <c r="B73" s="42">
        <v>38283.461450000003</v>
      </c>
      <c r="C73" s="42">
        <v>1000</v>
      </c>
      <c r="D73" s="42"/>
      <c r="E73" s="42"/>
      <c r="F73" s="41"/>
    </row>
    <row r="74" spans="1:6" x14ac:dyDescent="0.25">
      <c r="A74" s="19" t="s">
        <v>64</v>
      </c>
      <c r="B74" s="42">
        <v>54301.89458</v>
      </c>
      <c r="C74" s="42">
        <v>31150.375</v>
      </c>
      <c r="D74" s="42">
        <v>17094.620139999999</v>
      </c>
      <c r="E74" s="42">
        <v>52.589039999999997</v>
      </c>
      <c r="F74" s="41"/>
    </row>
    <row r="75" spans="1:6" x14ac:dyDescent="0.25">
      <c r="A75" s="19" t="s">
        <v>65</v>
      </c>
      <c r="B75" s="42">
        <v>3226.9888299999998</v>
      </c>
      <c r="C75" s="42">
        <v>1300</v>
      </c>
      <c r="D75" s="42"/>
      <c r="E75" s="42"/>
      <c r="F75" s="41"/>
    </row>
    <row r="76" spans="1:6" ht="30" x14ac:dyDescent="0.25">
      <c r="A76" s="19" t="s">
        <v>66</v>
      </c>
      <c r="B76" s="42">
        <v>4037.3118899999999</v>
      </c>
      <c r="C76" s="42">
        <v>1700</v>
      </c>
      <c r="D76" s="42">
        <v>1100</v>
      </c>
      <c r="E76" s="42"/>
      <c r="F76" s="41"/>
    </row>
    <row r="77" spans="1:6" x14ac:dyDescent="0.25">
      <c r="A77" s="19" t="s">
        <v>67</v>
      </c>
      <c r="B77" s="42">
        <v>40369.76683</v>
      </c>
      <c r="C77" s="42">
        <v>16087.5929</v>
      </c>
      <c r="D77" s="42">
        <v>5537.6908100000001</v>
      </c>
      <c r="E77" s="42">
        <v>8047.3974600000001</v>
      </c>
      <c r="F77" s="41"/>
    </row>
    <row r="78" spans="1:6" x14ac:dyDescent="0.25">
      <c r="A78" s="19" t="s">
        <v>68</v>
      </c>
      <c r="B78" s="42">
        <v>64.177989999999994</v>
      </c>
      <c r="C78" s="42"/>
      <c r="D78" s="42"/>
      <c r="E78" s="42"/>
      <c r="F78" s="41"/>
    </row>
    <row r="79" spans="1:6" x14ac:dyDescent="0.25">
      <c r="A79" s="19" t="s">
        <v>69</v>
      </c>
      <c r="B79" s="42">
        <v>70039.362999999998</v>
      </c>
      <c r="C79" s="42">
        <v>5800</v>
      </c>
      <c r="D79" s="42">
        <v>2163</v>
      </c>
      <c r="E79" s="42"/>
      <c r="F79" s="41"/>
    </row>
    <row r="80" spans="1:6" ht="30" x14ac:dyDescent="0.25">
      <c r="A80" s="19" t="s">
        <v>70</v>
      </c>
      <c r="B80" s="42">
        <v>12124.945739999999</v>
      </c>
      <c r="C80" s="42">
        <v>6125.7642400000004</v>
      </c>
      <c r="D80" s="42">
        <v>4011.5645</v>
      </c>
      <c r="E80" s="42"/>
      <c r="F80" s="41"/>
    </row>
    <row r="81" spans="1:6" x14ac:dyDescent="0.25">
      <c r="A81" s="19" t="s">
        <v>71</v>
      </c>
      <c r="B81" s="42">
        <v>1978.72873</v>
      </c>
      <c r="C81" s="42">
        <v>1978.2154499999999</v>
      </c>
      <c r="D81" s="42">
        <v>6.9541000000000004</v>
      </c>
      <c r="E81" s="42"/>
      <c r="F81" s="41"/>
    </row>
    <row r="82" spans="1:6" x14ac:dyDescent="0.25">
      <c r="A82" s="19" t="s">
        <v>72</v>
      </c>
      <c r="B82" s="42">
        <v>2005</v>
      </c>
      <c r="C82" s="42">
        <v>1200</v>
      </c>
      <c r="D82" s="42">
        <v>755</v>
      </c>
      <c r="E82" s="42"/>
      <c r="F82" s="41"/>
    </row>
    <row r="83" spans="1:6" x14ac:dyDescent="0.25">
      <c r="A83" s="19" t="s">
        <v>73</v>
      </c>
      <c r="B83" s="42">
        <v>2102.4322200000001</v>
      </c>
      <c r="C83" s="42">
        <v>1473.0336199999999</v>
      </c>
      <c r="D83" s="42">
        <v>611.55352000000005</v>
      </c>
      <c r="E83" s="42"/>
      <c r="F83" s="41"/>
    </row>
    <row r="84" spans="1:6" x14ac:dyDescent="0.25">
      <c r="A84" s="19" t="s">
        <v>74</v>
      </c>
      <c r="B84" s="42">
        <v>871690.91185999999</v>
      </c>
      <c r="C84" s="42">
        <v>2799</v>
      </c>
      <c r="D84" s="42"/>
      <c r="E84" s="42"/>
      <c r="F84" s="41"/>
    </row>
    <row r="85" spans="1:6" ht="30" x14ac:dyDescent="0.25">
      <c r="A85" s="19" t="s">
        <v>75</v>
      </c>
      <c r="B85" s="42">
        <v>174.89178000000001</v>
      </c>
      <c r="C85" s="42">
        <v>106.44937</v>
      </c>
      <c r="D85" s="42">
        <v>56.95711</v>
      </c>
      <c r="E85" s="42"/>
      <c r="F85" s="41"/>
    </row>
    <row r="86" spans="1:6" x14ac:dyDescent="0.25">
      <c r="A86" s="19" t="s">
        <v>76</v>
      </c>
      <c r="B86" s="42">
        <v>30759.8</v>
      </c>
      <c r="C86" s="42">
        <v>850</v>
      </c>
      <c r="D86" s="42"/>
      <c r="E86" s="42"/>
      <c r="F86" s="41"/>
    </row>
    <row r="87" spans="1:6" x14ac:dyDescent="0.25">
      <c r="A87" s="19" t="s">
        <v>77</v>
      </c>
      <c r="B87" s="42">
        <v>19194.88046</v>
      </c>
      <c r="C87" s="42">
        <v>9216.0324700000001</v>
      </c>
      <c r="D87" s="42">
        <v>3594.6907099999999</v>
      </c>
      <c r="E87" s="42"/>
      <c r="F87" s="41"/>
    </row>
    <row r="88" spans="1:6" x14ac:dyDescent="0.25">
      <c r="A88" s="19" t="s">
        <v>78</v>
      </c>
      <c r="B88" s="42">
        <v>3777.4816599999999</v>
      </c>
      <c r="C88" s="42">
        <v>680</v>
      </c>
      <c r="D88" s="42">
        <v>365</v>
      </c>
      <c r="E88" s="42"/>
      <c r="F88" s="41"/>
    </row>
    <row r="89" spans="1:6" x14ac:dyDescent="0.25">
      <c r="A89" s="19" t="s">
        <v>79</v>
      </c>
      <c r="B89" s="42">
        <v>519.08633999999995</v>
      </c>
      <c r="C89" s="42">
        <v>210.45908</v>
      </c>
      <c r="D89" s="42">
        <v>151.1027</v>
      </c>
      <c r="E89" s="42"/>
      <c r="F89" s="41"/>
    </row>
    <row r="90" spans="1:6" ht="30" x14ac:dyDescent="0.25">
      <c r="A90" s="19" t="s">
        <v>80</v>
      </c>
      <c r="B90" s="42">
        <v>3263.6136900000001</v>
      </c>
      <c r="C90" s="42">
        <v>2195.03287</v>
      </c>
      <c r="D90" s="42">
        <v>1055.38958</v>
      </c>
      <c r="E90" s="42"/>
      <c r="F90" s="41"/>
    </row>
    <row r="91" spans="1:6" ht="30" x14ac:dyDescent="0.25">
      <c r="A91" s="19" t="s">
        <v>81</v>
      </c>
      <c r="B91" s="42">
        <v>3448.04979</v>
      </c>
      <c r="C91" s="42">
        <v>2662.8497900000002</v>
      </c>
      <c r="D91" s="42">
        <v>785.2</v>
      </c>
      <c r="E91" s="42"/>
      <c r="F91" s="41"/>
    </row>
    <row r="92" spans="1:6" ht="30" x14ac:dyDescent="0.25">
      <c r="A92" s="19" t="s">
        <v>82</v>
      </c>
      <c r="B92" s="42">
        <v>14377.316930000001</v>
      </c>
      <c r="C92" s="42">
        <v>2270</v>
      </c>
      <c r="D92" s="42">
        <v>800</v>
      </c>
      <c r="E92" s="42"/>
      <c r="F92" s="41"/>
    </row>
    <row r="93" spans="1:6" x14ac:dyDescent="0.25">
      <c r="A93" s="20" t="s">
        <v>83</v>
      </c>
      <c r="B93" s="43">
        <v>2712406.2584799998</v>
      </c>
      <c r="C93" s="43">
        <v>175869.97713000001</v>
      </c>
      <c r="D93" s="43">
        <v>64220.433120000002</v>
      </c>
      <c r="E93" s="43">
        <v>272160.23595</v>
      </c>
      <c r="F93" s="41"/>
    </row>
    <row r="94" spans="1:6" x14ac:dyDescent="0.25">
      <c r="B94" s="41"/>
      <c r="C94" s="41"/>
      <c r="D94" s="41"/>
      <c r="E94" s="41"/>
    </row>
  </sheetData>
  <mergeCells count="56">
    <mergeCell ref="A11:D11"/>
    <mergeCell ref="A10:D10"/>
    <mergeCell ref="A18:D18"/>
    <mergeCell ref="A17:D17"/>
    <mergeCell ref="A16:D16"/>
    <mergeCell ref="A15:D15"/>
    <mergeCell ref="A14:D14"/>
    <mergeCell ref="A22:D22"/>
    <mergeCell ref="A21:D21"/>
    <mergeCell ref="A20:D20"/>
    <mergeCell ref="A13:D13"/>
    <mergeCell ref="A12:D12"/>
    <mergeCell ref="A48:D48"/>
    <mergeCell ref="A47:D47"/>
    <mergeCell ref="A37:D37"/>
    <mergeCell ref="A36:D36"/>
    <mergeCell ref="A35:D35"/>
    <mergeCell ref="A39:D39"/>
    <mergeCell ref="A38:D38"/>
    <mergeCell ref="A53:D53"/>
    <mergeCell ref="A52:D52"/>
    <mergeCell ref="A51:D51"/>
    <mergeCell ref="A50:D50"/>
    <mergeCell ref="A49:D49"/>
    <mergeCell ref="A1:E1"/>
    <mergeCell ref="A2:E2"/>
    <mergeCell ref="A5:D5"/>
    <mergeCell ref="A34:D34"/>
    <mergeCell ref="A33:D33"/>
    <mergeCell ref="A32:D32"/>
    <mergeCell ref="A31:D31"/>
    <mergeCell ref="A30:D30"/>
    <mergeCell ref="A19:D19"/>
    <mergeCell ref="A29:D29"/>
    <mergeCell ref="A28:D28"/>
    <mergeCell ref="A27:D27"/>
    <mergeCell ref="A26:D26"/>
    <mergeCell ref="A25:D25"/>
    <mergeCell ref="A24:D24"/>
    <mergeCell ref="A23:D23"/>
    <mergeCell ref="A58:A59"/>
    <mergeCell ref="B58:B59"/>
    <mergeCell ref="C58:E58"/>
    <mergeCell ref="A7:D7"/>
    <mergeCell ref="A8:D8"/>
    <mergeCell ref="A9:D9"/>
    <mergeCell ref="A56:D56"/>
    <mergeCell ref="A55:D55"/>
    <mergeCell ref="A54:D54"/>
    <mergeCell ref="A43:D43"/>
    <mergeCell ref="A42:D42"/>
    <mergeCell ref="A41:D41"/>
    <mergeCell ref="A40:D40"/>
    <mergeCell ref="A45:D45"/>
    <mergeCell ref="A44:D44"/>
    <mergeCell ref="A46:D4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view="pageBreakPreview" topLeftCell="A16" zoomScaleNormal="100" zoomScaleSheetLayoutView="100" workbookViewId="0">
      <selection activeCell="B23" sqref="B23"/>
    </sheetView>
  </sheetViews>
  <sheetFormatPr defaultColWidth="8.7109375" defaultRowHeight="15" x14ac:dyDescent="0.25"/>
  <cols>
    <col min="1" max="1" width="38.28515625" style="31" customWidth="1"/>
    <col min="2" max="2" width="13.140625" style="31" customWidth="1"/>
    <col min="3" max="3" width="10.5703125" style="31" customWidth="1"/>
    <col min="4" max="4" width="11.42578125" style="31" customWidth="1"/>
    <col min="5" max="5" width="13.140625" style="31" customWidth="1"/>
    <col min="6" max="6" width="12.140625" style="31" customWidth="1"/>
    <col min="7" max="7" width="12.5703125" style="31" customWidth="1"/>
    <col min="8" max="8" width="12.7109375" style="31" customWidth="1"/>
    <col min="9" max="9" width="10.85546875" style="31" customWidth="1"/>
    <col min="10" max="10" width="12.7109375" style="31" customWidth="1"/>
    <col min="11" max="11" width="11" style="31" customWidth="1"/>
    <col min="12" max="13" width="11.85546875" style="31" customWidth="1"/>
    <col min="14" max="14" width="11.140625" style="31" customWidth="1"/>
    <col min="15" max="15" width="11.5703125" style="31" customWidth="1"/>
    <col min="16" max="16384" width="8.7109375" style="31"/>
  </cols>
  <sheetData>
    <row r="1" spans="1:20" s="28" customFormat="1" ht="15.75" x14ac:dyDescent="0.25">
      <c r="A1" s="27" t="s">
        <v>49</v>
      </c>
      <c r="C1" s="29" t="s">
        <v>13</v>
      </c>
    </row>
    <row r="2" spans="1:20" x14ac:dyDescent="0.25">
      <c r="A2" s="30" t="str">
        <f>TEXT(EndData2,"[$-FC19]ДД.ММ.ГГГ")</f>
        <v>01.07.2022</v>
      </c>
      <c r="B2" s="30">
        <f>A2+1</f>
        <v>44744</v>
      </c>
      <c r="C2" s="26" t="str">
        <f>TEXT(B2,"[$-FC19]ДД.ММ.ГГГ")</f>
        <v>02.07.2022</v>
      </c>
      <c r="P2" s="32" t="s">
        <v>12</v>
      </c>
    </row>
    <row r="3" spans="1:20" ht="51.75" customHeight="1" x14ac:dyDescent="0.25">
      <c r="A3" s="23" t="s">
        <v>15</v>
      </c>
      <c r="B3" s="33" t="s">
        <v>16</v>
      </c>
      <c r="C3" s="34" t="s">
        <v>17</v>
      </c>
      <c r="D3" s="34" t="s">
        <v>18</v>
      </c>
      <c r="E3" s="34" t="s">
        <v>19</v>
      </c>
      <c r="F3" s="34" t="s">
        <v>20</v>
      </c>
      <c r="G3" s="34" t="s">
        <v>21</v>
      </c>
      <c r="H3" s="34" t="s">
        <v>22</v>
      </c>
      <c r="I3" s="34" t="s">
        <v>23</v>
      </c>
      <c r="J3" s="34" t="s">
        <v>24</v>
      </c>
      <c r="K3" s="34" t="s">
        <v>25</v>
      </c>
      <c r="L3" s="34" t="s">
        <v>26</v>
      </c>
      <c r="M3" s="34" t="s">
        <v>27</v>
      </c>
      <c r="N3" s="34" t="s">
        <v>28</v>
      </c>
      <c r="O3" s="34" t="s">
        <v>29</v>
      </c>
      <c r="P3" s="35" t="s">
        <v>11</v>
      </c>
    </row>
    <row r="4" spans="1:20" ht="39" x14ac:dyDescent="0.25">
      <c r="A4" s="21" t="s">
        <v>31</v>
      </c>
      <c r="B4" s="24"/>
      <c r="C4" s="24"/>
      <c r="D4" s="24"/>
      <c r="E4" s="24"/>
      <c r="F4" s="24"/>
      <c r="G4" s="24"/>
      <c r="H4" s="24"/>
      <c r="I4" s="24"/>
      <c r="J4" s="24"/>
      <c r="K4" s="24">
        <v>5413</v>
      </c>
      <c r="L4" s="24"/>
      <c r="M4" s="24"/>
      <c r="N4" s="24">
        <v>10402.833000000001</v>
      </c>
      <c r="O4" s="24">
        <v>7857.8</v>
      </c>
      <c r="P4" s="44">
        <v>23673.633000000002</v>
      </c>
      <c r="Q4" s="32"/>
      <c r="R4" s="32"/>
      <c r="S4" s="32"/>
      <c r="T4" s="32"/>
    </row>
    <row r="5" spans="1:20" ht="26.25" x14ac:dyDescent="0.25">
      <c r="A5" s="21" t="s">
        <v>32</v>
      </c>
      <c r="B5" s="24"/>
      <c r="C5" s="24"/>
      <c r="D5" s="24"/>
      <c r="E5" s="24"/>
      <c r="F5" s="24"/>
      <c r="G5" s="24"/>
      <c r="H5" s="24"/>
      <c r="I5" s="24"/>
      <c r="J5" s="24"/>
      <c r="K5" s="24">
        <v>2906</v>
      </c>
      <c r="L5" s="24"/>
      <c r="M5" s="24"/>
      <c r="N5" s="24">
        <v>4000</v>
      </c>
      <c r="O5" s="24">
        <v>34539.9</v>
      </c>
      <c r="P5" s="44">
        <v>41445.9</v>
      </c>
      <c r="Q5" s="32"/>
      <c r="R5" s="32"/>
      <c r="S5" s="32"/>
      <c r="T5" s="32"/>
    </row>
    <row r="6" spans="1:20" ht="39" x14ac:dyDescent="0.25">
      <c r="A6" s="21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>
        <v>5250</v>
      </c>
      <c r="L6" s="24"/>
      <c r="M6" s="24"/>
      <c r="N6" s="24">
        <v>7500</v>
      </c>
      <c r="O6" s="24">
        <v>15272.314</v>
      </c>
      <c r="P6" s="44">
        <v>28022.313999999998</v>
      </c>
      <c r="Q6" s="32"/>
      <c r="R6" s="32"/>
      <c r="S6" s="32"/>
      <c r="T6" s="32"/>
    </row>
    <row r="7" spans="1:20" ht="102.75" x14ac:dyDescent="0.25">
      <c r="A7" s="21" t="s">
        <v>34</v>
      </c>
      <c r="B7" s="24"/>
      <c r="C7" s="24"/>
      <c r="D7" s="24"/>
      <c r="E7" s="24"/>
      <c r="F7" s="24"/>
      <c r="G7" s="24"/>
      <c r="H7" s="24"/>
      <c r="I7" s="24"/>
      <c r="J7" s="24"/>
      <c r="K7" s="24">
        <v>90</v>
      </c>
      <c r="L7" s="24"/>
      <c r="M7" s="24"/>
      <c r="N7" s="24"/>
      <c r="O7" s="24">
        <v>9199.75</v>
      </c>
      <c r="P7" s="44">
        <v>9289.75</v>
      </c>
      <c r="Q7" s="32"/>
      <c r="R7" s="32"/>
      <c r="S7" s="32"/>
      <c r="T7" s="32"/>
    </row>
    <row r="8" spans="1:20" ht="77.25" x14ac:dyDescent="0.25">
      <c r="A8" s="21" t="s">
        <v>35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>
        <v>172.8</v>
      </c>
      <c r="P8" s="44">
        <v>172.8</v>
      </c>
      <c r="Q8" s="32"/>
      <c r="R8" s="32"/>
      <c r="S8" s="32"/>
      <c r="T8" s="32"/>
    </row>
    <row r="9" spans="1:20" ht="77.25" x14ac:dyDescent="0.25">
      <c r="A9" s="21" t="s">
        <v>36</v>
      </c>
      <c r="B9" s="24"/>
      <c r="C9" s="24"/>
      <c r="D9" s="24"/>
      <c r="E9" s="24"/>
      <c r="F9" s="24"/>
      <c r="G9" s="24"/>
      <c r="H9" s="24"/>
      <c r="I9" s="24"/>
      <c r="J9" s="24"/>
      <c r="K9" s="24">
        <v>230</v>
      </c>
      <c r="L9" s="24"/>
      <c r="M9" s="24"/>
      <c r="N9" s="24">
        <v>92.275000000000006</v>
      </c>
      <c r="O9" s="24">
        <v>117.18</v>
      </c>
      <c r="P9" s="44">
        <v>439.45499999999998</v>
      </c>
      <c r="Q9" s="32"/>
      <c r="R9" s="32"/>
      <c r="S9" s="32"/>
      <c r="T9" s="32"/>
    </row>
    <row r="10" spans="1:20" ht="153.75" x14ac:dyDescent="0.25">
      <c r="A10" s="21" t="s">
        <v>37</v>
      </c>
      <c r="B10" s="24"/>
      <c r="C10" s="24"/>
      <c r="D10" s="24"/>
      <c r="E10" s="24"/>
      <c r="F10" s="24"/>
      <c r="G10" s="24"/>
      <c r="H10" s="24"/>
      <c r="I10" s="24"/>
      <c r="J10" s="24"/>
      <c r="K10" s="24">
        <v>5338.28</v>
      </c>
      <c r="L10" s="24"/>
      <c r="M10" s="24"/>
      <c r="N10" s="24"/>
      <c r="O10" s="24"/>
      <c r="P10" s="44">
        <v>5338.28</v>
      </c>
      <c r="Q10" s="32"/>
      <c r="R10" s="32"/>
      <c r="S10" s="32"/>
      <c r="T10" s="32"/>
    </row>
    <row r="11" spans="1:20" ht="104.25" customHeight="1" x14ac:dyDescent="0.25">
      <c r="A11" s="21" t="s">
        <v>38</v>
      </c>
      <c r="B11" s="24"/>
      <c r="C11" s="24"/>
      <c r="D11" s="24"/>
      <c r="E11" s="24"/>
      <c r="F11" s="24"/>
      <c r="G11" s="24"/>
      <c r="H11" s="24"/>
      <c r="I11" s="24"/>
      <c r="J11" s="24"/>
      <c r="K11" s="24">
        <v>200</v>
      </c>
      <c r="L11" s="24"/>
      <c r="M11" s="24"/>
      <c r="N11" s="24"/>
      <c r="O11" s="24"/>
      <c r="P11" s="44">
        <v>200</v>
      </c>
      <c r="Q11" s="32"/>
      <c r="R11" s="32"/>
      <c r="S11" s="32"/>
      <c r="T11" s="32"/>
    </row>
    <row r="12" spans="1:20" ht="115.5" x14ac:dyDescent="0.25">
      <c r="A12" s="21" t="s">
        <v>39</v>
      </c>
      <c r="B12" s="24"/>
      <c r="C12" s="24"/>
      <c r="D12" s="24"/>
      <c r="E12" s="24"/>
      <c r="F12" s="24"/>
      <c r="G12" s="24"/>
      <c r="H12" s="24"/>
      <c r="I12" s="24"/>
      <c r="J12" s="24"/>
      <c r="K12" s="24">
        <v>3906</v>
      </c>
      <c r="L12" s="24"/>
      <c r="M12" s="24"/>
      <c r="N12" s="24"/>
      <c r="O12" s="24"/>
      <c r="P12" s="44">
        <v>3906</v>
      </c>
      <c r="Q12" s="32"/>
      <c r="R12" s="32"/>
      <c r="S12" s="32"/>
      <c r="T12" s="32"/>
    </row>
    <row r="13" spans="1:20" ht="51.75" x14ac:dyDescent="0.25">
      <c r="A13" s="21" t="s">
        <v>40</v>
      </c>
      <c r="B13" s="24"/>
      <c r="C13" s="24"/>
      <c r="D13" s="24"/>
      <c r="E13" s="24"/>
      <c r="F13" s="24"/>
      <c r="G13" s="24"/>
      <c r="H13" s="24"/>
      <c r="I13" s="24"/>
      <c r="J13" s="24">
        <v>-8.0000000000000007E-5</v>
      </c>
      <c r="K13" s="24"/>
      <c r="L13" s="24"/>
      <c r="M13" s="24"/>
      <c r="N13" s="24"/>
      <c r="O13" s="24"/>
      <c r="P13" s="44">
        <v>-8.0000000000000007E-5</v>
      </c>
      <c r="Q13" s="32"/>
      <c r="R13" s="32"/>
      <c r="S13" s="32"/>
      <c r="T13" s="32"/>
    </row>
    <row r="14" spans="1:20" ht="64.5" x14ac:dyDescent="0.25">
      <c r="A14" s="21" t="s">
        <v>41</v>
      </c>
      <c r="B14" s="24"/>
      <c r="C14" s="24">
        <v>-116332.62835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44">
        <v>-116332.62835</v>
      </c>
      <c r="Q14" s="32"/>
      <c r="R14" s="32"/>
      <c r="S14" s="32"/>
      <c r="T14" s="32"/>
    </row>
    <row r="15" spans="1:20" ht="39" x14ac:dyDescent="0.25">
      <c r="A15" s="21" t="s">
        <v>42</v>
      </c>
      <c r="B15" s="24"/>
      <c r="C15" s="24"/>
      <c r="D15" s="24"/>
      <c r="E15" s="24"/>
      <c r="F15" s="24"/>
      <c r="G15" s="24"/>
      <c r="H15" s="24"/>
      <c r="I15" s="24"/>
      <c r="J15" s="24"/>
      <c r="K15" s="24">
        <v>12772.934010000001</v>
      </c>
      <c r="L15" s="24"/>
      <c r="M15" s="24"/>
      <c r="N15" s="24"/>
      <c r="O15" s="24"/>
      <c r="P15" s="44">
        <v>12772.934010000001</v>
      </c>
      <c r="Q15" s="32"/>
      <c r="R15" s="32"/>
      <c r="S15" s="32"/>
      <c r="T15" s="32"/>
    </row>
    <row r="16" spans="1:20" ht="64.5" x14ac:dyDescent="0.25">
      <c r="A16" s="21" t="s">
        <v>43</v>
      </c>
      <c r="B16" s="24">
        <v>316.18457000000001</v>
      </c>
      <c r="C16" s="24"/>
      <c r="D16" s="24">
        <v>40</v>
      </c>
      <c r="E16" s="24"/>
      <c r="F16" s="24"/>
      <c r="G16" s="24"/>
      <c r="H16" s="24"/>
      <c r="I16" s="24"/>
      <c r="J16" s="24"/>
      <c r="K16" s="24">
        <v>14.54</v>
      </c>
      <c r="L16" s="24"/>
      <c r="M16" s="24"/>
      <c r="N16" s="24"/>
      <c r="O16" s="24"/>
      <c r="P16" s="44">
        <v>370.72457000000003</v>
      </c>
      <c r="Q16" s="32"/>
      <c r="R16" s="32"/>
      <c r="S16" s="32"/>
      <c r="T16" s="32"/>
    </row>
    <row r="17" spans="1:20" ht="114" customHeight="1" x14ac:dyDescent="0.25">
      <c r="A17" s="21" t="s">
        <v>44</v>
      </c>
      <c r="B17" s="24">
        <v>3518.4780000000001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44">
        <v>3518.4780000000001</v>
      </c>
      <c r="Q17" s="32"/>
      <c r="R17" s="32"/>
      <c r="S17" s="32"/>
      <c r="T17" s="32"/>
    </row>
    <row r="18" spans="1:20" ht="51.75" x14ac:dyDescent="0.25">
      <c r="A18" s="21" t="s">
        <v>45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>
        <v>743.33</v>
      </c>
      <c r="M18" s="24"/>
      <c r="N18" s="24"/>
      <c r="O18" s="24"/>
      <c r="P18" s="44">
        <v>743.33</v>
      </c>
      <c r="Q18" s="32"/>
      <c r="R18" s="32"/>
      <c r="S18" s="32"/>
      <c r="T18" s="32"/>
    </row>
    <row r="19" spans="1:20" ht="64.5" x14ac:dyDescent="0.25">
      <c r="A19" s="21" t="s">
        <v>46</v>
      </c>
      <c r="B19" s="24"/>
      <c r="C19" s="24"/>
      <c r="D19" s="24"/>
      <c r="E19" s="24"/>
      <c r="F19" s="24">
        <v>6.5340400000000001</v>
      </c>
      <c r="G19" s="24"/>
      <c r="H19" s="24"/>
      <c r="I19" s="24"/>
      <c r="J19" s="24"/>
      <c r="K19" s="24"/>
      <c r="L19" s="24"/>
      <c r="M19" s="24"/>
      <c r="N19" s="24"/>
      <c r="O19" s="24"/>
      <c r="P19" s="44">
        <v>6.5340400000000001</v>
      </c>
      <c r="Q19" s="32"/>
      <c r="R19" s="32"/>
      <c r="S19" s="32"/>
      <c r="T19" s="32"/>
    </row>
    <row r="20" spans="1:20" ht="39" x14ac:dyDescent="0.25">
      <c r="A20" s="21" t="s">
        <v>47</v>
      </c>
      <c r="B20" s="24">
        <v>1000</v>
      </c>
      <c r="C20" s="24"/>
      <c r="D20" s="24"/>
      <c r="E20" s="24">
        <v>192.45099999999999</v>
      </c>
      <c r="F20" s="24">
        <v>584.52444000000003</v>
      </c>
      <c r="G20" s="24"/>
      <c r="H20" s="24">
        <v>299.988</v>
      </c>
      <c r="I20" s="24">
        <v>24.994</v>
      </c>
      <c r="J20" s="24"/>
      <c r="K20" s="24"/>
      <c r="L20" s="24"/>
      <c r="M20" s="24">
        <v>82.478999999999999</v>
      </c>
      <c r="N20" s="24"/>
      <c r="O20" s="24">
        <v>138.58815999999999</v>
      </c>
      <c r="P20" s="44">
        <v>2323.0246000000002</v>
      </c>
      <c r="Q20" s="32"/>
      <c r="R20" s="32"/>
      <c r="S20" s="32"/>
      <c r="T20" s="32"/>
    </row>
    <row r="21" spans="1:20" x14ac:dyDescent="0.25">
      <c r="A21" s="22" t="s">
        <v>48</v>
      </c>
      <c r="B21" s="25">
        <v>4834.6625700000004</v>
      </c>
      <c r="C21" s="25">
        <v>-116332.62835</v>
      </c>
      <c r="D21" s="25">
        <v>40</v>
      </c>
      <c r="E21" s="25">
        <v>192.45099999999999</v>
      </c>
      <c r="F21" s="25">
        <v>591.05848000000003</v>
      </c>
      <c r="G21" s="25"/>
      <c r="H21" s="25">
        <v>299.988</v>
      </c>
      <c r="I21" s="25">
        <v>24.994</v>
      </c>
      <c r="J21" s="25">
        <v>-8.0000000000000007E-5</v>
      </c>
      <c r="K21" s="25">
        <v>36120.754009999997</v>
      </c>
      <c r="L21" s="25">
        <v>743.33</v>
      </c>
      <c r="M21" s="25">
        <v>82.478999999999999</v>
      </c>
      <c r="N21" s="25">
        <v>21995.108</v>
      </c>
      <c r="O21" s="25">
        <v>67298.332160000005</v>
      </c>
      <c r="P21" s="44">
        <v>15890.52879</v>
      </c>
      <c r="Q21" s="40"/>
      <c r="R21" s="40"/>
      <c r="S21" s="40"/>
      <c r="T21" s="40"/>
    </row>
    <row r="22" spans="1:20" x14ac:dyDescent="0.25"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</row>
    <row r="23" spans="1:20" x14ac:dyDescent="0.25">
      <c r="A23" s="36" t="s">
        <v>30</v>
      </c>
      <c r="B23" s="45">
        <f>P21+Учреждения!B93</f>
        <v>2728296.7872699997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</row>
    <row r="24" spans="1:20" ht="32.25" customHeight="1" x14ac:dyDescent="0.25">
      <c r="A24" s="36" t="s">
        <v>131</v>
      </c>
      <c r="B24" s="45">
        <v>2403347.6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</row>
  </sheetData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Footer>&amp;C&amp;P</oddFooter>
  </headerFooter>
  <rowBreaks count="2" manualBreakCount="2">
    <brk id="10" max="15" man="1"/>
    <brk id="18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2022-07-04T03:29:04Z</dcterms:modified>
</cp:coreProperties>
</file>