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Бюджетополучатели!#REF!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Бюджетополучатели!$F$73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Бюджетополучатели!$82:$83</definedName>
    <definedName name="_xlnm.Print_Titles" localSheetId="1">'Муниципальные районы'!$1:$3</definedName>
    <definedName name="_xlnm.Print_Area" localSheetId="0">Бюджетополучатели!$A$1:$E$119</definedName>
    <definedName name="_xlnm.Print_Area" localSheetId="1">'Муниципальные районы'!$A$1:$P$48</definedName>
  </definedNames>
  <calcPr calcId="162913" refMode="R1C1"/>
</workbook>
</file>

<file path=xl/calcChain.xml><?xml version="1.0" encoding="utf-8"?>
<calcChain xmlns="http://schemas.openxmlformats.org/spreadsheetml/2006/main">
  <c r="D74" i="1" l="1"/>
  <c r="D79" i="1" l="1"/>
  <c r="D8" i="1"/>
  <c r="D73" i="1" l="1"/>
  <c r="D6" i="1" s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<sst xmlns="http://schemas.openxmlformats.org/spreadsheetml/2006/main" count="181" uniqueCount="180">
  <si>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</si>
  <si>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</si>
  <si>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</si>
  <si>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</si>
  <si>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</si>
  <si>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</si>
  <si>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</si>
  <si>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</si>
  <si>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</si>
  <si>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</si>
  <si>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</si>
  <si>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</si>
  <si>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</si>
  <si>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</si>
  <si>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</si>
  <si>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</si>
  <si>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</si>
  <si>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</si>
  <si>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</si>
  <si>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</si>
  <si>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</si>
  <si>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</si>
  <si>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</si>
  <si>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</si>
  <si>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</si>
  <si>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</si>
  <si>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</si>
  <si>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</si>
  <si>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</si>
  <si>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</si>
  <si>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</si>
  <si>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</si>
  <si>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</si>
  <si>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01.07.2022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</si>
  <si>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</si>
  <si>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</si>
  <si>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</si>
  <si>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</si>
  <si>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</si>
  <si>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</si>
  <si>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</si>
  <si>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</si>
  <si>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</si>
  <si>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</si>
  <si>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</si>
  <si>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</si>
  <si>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</si>
  <si>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</si>
  <si>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</si>
  <si>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</si>
  <si>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</si>
  <si>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</si>
  <si>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</si>
  <si>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</si>
  <si>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</si>
  <si>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</si>
  <si>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</si>
  <si>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</si>
  <si>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</si>
  <si>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</si>
  <si>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</si>
  <si>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</si>
  <si>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Строительство и реконструкция (модернизация) объектов питьевого водоснабжения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</si>
  <si>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</si>
  <si>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</si>
  <si>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Создание модельных муниципальных библиотек</t>
  </si>
  <si>
    <t>Государственная поддержка отрасли культуры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</si>
  <si>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</si>
  <si>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</si>
  <si>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</si>
  <si>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</si>
  <si>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</si>
  <si>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</si>
  <si>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</si>
  <si>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модернизации школьных систем образования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</si>
  <si>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</si>
  <si>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</si>
  <si>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</si>
  <si>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</si>
  <si>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</si>
  <si>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</si>
  <si>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</si>
  <si>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</si>
  <si>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</si>
  <si>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</si>
  <si>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</si>
  <si>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</si>
  <si>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</si>
  <si>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</si>
  <si>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</si>
  <si>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</si>
  <si>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</si>
  <si>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</si>
  <si>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</si>
  <si>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</si>
  <si>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</si>
  <si>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</si>
  <si>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</si>
  <si>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</si>
  <si>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</si>
  <si>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</si>
  <si>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</si>
  <si>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</si>
  <si>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</si>
  <si>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</si>
  <si>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</si>
  <si>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</si>
  <si>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</si>
  <si>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</si>
  <si>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</si>
  <si>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30.06.2022</t>
  </si>
  <si>
    <t>01.06.2022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</si>
  <si>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</si>
  <si>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</si>
  <si>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</si>
  <si>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</si>
  <si>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</si>
  <si>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</si>
  <si>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</si>
  <si>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</si>
  <si>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</si>
  <si>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</si>
  <si>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</si>
  <si>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</si>
  <si>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создание новых мест в общеобразовательных организациях, расположенных в сельской местности и поселках городского типа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</si>
  <si>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</si>
  <si>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</si>
  <si>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</si>
  <si>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создание (обновление) материально-технической базы образовательных организаций, реализующих программы среднего профессионального образования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</si>
  <si>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</si>
  <si>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</si>
  <si>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</si>
  <si>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</si>
  <si>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реализацию практик поддержки добровольчества (волонтерства) по итогам проведения ежегодного Всероссийского конкурса лучших региональных практик поддержки и развития добровольчества (волонтерства) "Регион добрых дел"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</si>
  <si>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</si>
  <si>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</si>
  <si>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</si>
  <si>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</si>
  <si>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реализацию мероприятий по обеспечению жильем молодых семей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</si>
  <si>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</si>
  <si>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развитие сети учреждений культурно-досугового типа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</si>
  <si>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</si>
  <si>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отрасли культуры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</si>
  <si>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</si>
  <si>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</si>
  <si>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</si>
  <si>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</si>
  <si>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</si>
  <si>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реализацию мероприятий по модернизации школьных систем образования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</si>
  <si>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</si>
  <si>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</si>
  <si>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</si>
  <si>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</si>
  <si>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</si>
  <si>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</si>
  <si>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</si>
  <si>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</si>
  <si>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</si>
  <si>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</si>
  <si>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</si>
  <si>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</si>
  <si>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</si>
  <si>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</si>
  <si>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</si>
  <si>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</si>
  <si>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</si>
  <si>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</si>
  <si>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</si>
  <si>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</si>
  <si>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создание модельных муниципальных библиотек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</si>
  <si>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</si>
  <si>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</si>
  <si>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Межбюджетные трансферты, передаваемые бюджетам, за счет средств резервного фонда Правительства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</si>
  <si>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модернизации систем коммунальной инфраструктуры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</si>
  <si>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</si>
  <si>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</si>
  <si>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Остатки средств на 01.07.2022 года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</si>
  <si>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</si>
  <si>
    <t>Остатки средств на 01.07.2022 года с учетом привлеченных средств</t>
  </si>
  <si>
    <t>в т.ч. целевые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</si>
</sst>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2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22" fillId="0" borderId="0"/>
    <xf numFmtId="0" fontId="22" fillId="0" borderId="0" applyNumberFormat="0" applyBorder="0" applyAlignment="0"/>
    <xf numFmtId="0" fontId="25" fillId="0" borderId="0"/>
    <xf numFmtId="0" fontId="25" fillId="0" borderId="0" applyNumberFormat="0" applyBorder="0" applyAlignment="0"/>
    <xf numFmtId="0" fontId="25" fillId="0" borderId="0"/>
    <xf numFmtId="0" fontId="25" fillId="0" borderId="0" applyNumberFormat="0" applyBorder="0" applyAlignment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/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166" fontId="24" fillId="0" borderId="3" xfId="1" applyNumberFormat="1" applyFont="1" applyFill="1" applyBorder="1" applyAlignment="1" applyProtection="1">
      <alignment horizontal="right" vertical="center"/>
    </xf>
    <xf numFmtId="166" fontId="23" fillId="0" borderId="6" xfId="1" applyNumberFormat="1" applyFont="1" applyFill="1" applyBorder="1" applyAlignment="1" applyProtection="1">
      <alignment horizontal="right" vertical="center"/>
    </xf>
    <xf numFmtId="164" fontId="2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6" fillId="0" borderId="3" xfId="0" applyNumberFormat="1" applyFont="1" applyFill="1" applyBorder="1" applyAlignment="1">
      <alignment horizontal="right" wrapText="1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49" fontId="24" fillId="0" borderId="3" xfId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wrapText="1"/>
    </xf>
    <xf numFmtId="0" fontId="26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</cellXfs>
  <cellStyles count="7">
    <cellStyle name="Обычный" xfId="0" builtinId="0"/>
    <cellStyle name="Обычный 2" xfId="2"/>
    <cellStyle name="Обычный 2 2" xfId="6"/>
    <cellStyle name="Обычный 2 3" xfId="4"/>
    <cellStyle name="Обычный 3" xfId="1"/>
    <cellStyle name="Обычный 3 2" xfId="3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69.28515625" customWidth="1"/>
    <col min="2" max="2" width="18.140625" customWidth="1"/>
    <col min="3" max="3" width="20.2851562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53" t="s">
        <v>9</v>
      </c>
      <c r="B1" s="53"/>
      <c r="C1" s="53"/>
      <c r="D1" s="53"/>
      <c r="E1" s="39"/>
      <c r="F1" s="26" t="s">
        <v>111</v>
      </c>
      <c r="G1" s="27" t="str">
        <f>TEXT(F1,"[$-FC19]ММ")</f>
        <v>06</v>
      </c>
      <c r="H1" s="27" t="str">
        <f>TEXT(F1,"[$-FC19]ДД.ММ.ГГГ \г")</f>
        <v>01.06.2022 г</v>
      </c>
      <c r="I1" s="27" t="str">
        <f>TEXT(F1,"[$-FC19]ГГГГ")</f>
        <v>2022</v>
      </c>
    </row>
    <row r="2" spans="1:9" ht="15.75" x14ac:dyDescent="0.25">
      <c r="A2" s="53" t="str">
        <f>CONCATENATE("доходов и расходов краевого бюджета за ",period," ",I1," года")</f>
        <v>доходов и расходов краевого бюджета за июнь 2022 года</v>
      </c>
      <c r="B2" s="53"/>
      <c r="C2" s="53"/>
      <c r="D2" s="53"/>
      <c r="E2" s="39"/>
      <c r="F2" s="26" t="s">
        <v>110</v>
      </c>
      <c r="G2" s="27" t="str">
        <f>TEXT(F2,"[$-FC19]ДД ММММ ГГГ \г")</f>
        <v>30 июня 2022 г</v>
      </c>
      <c r="H2" s="27" t="str">
        <f>TEXT(F2,"[$-FC19]ДД.ММ.ГГГ \г")</f>
        <v>30.06.2022 г</v>
      </c>
      <c r="I2" s="28"/>
    </row>
    <row r="3" spans="1:9" x14ac:dyDescent="0.25">
      <c r="A3" s="1"/>
      <c r="B3" s="2"/>
      <c r="C3" s="2"/>
      <c r="D3" s="3"/>
      <c r="E3" s="3"/>
      <c r="F3" s="27">
        <f>EndDate+1</f>
        <v>44744</v>
      </c>
      <c r="G3" s="27" t="str">
        <f>TEXT(F3,"[$-FC19]ДД ММММ ГГГ \г")</f>
        <v>02 июля 2022 г</v>
      </c>
      <c r="H3" s="27" t="str">
        <f>TEXT(F3,"[$-FC19]ДД.ММ.ГГГ \г")</f>
        <v>02.07.2022 г</v>
      </c>
      <c r="I3" s="27"/>
    </row>
    <row r="4" spans="1:9" x14ac:dyDescent="0.25">
      <c r="A4" s="4"/>
      <c r="B4" s="5"/>
      <c r="C4" s="5"/>
      <c r="D4" s="6" t="s">
        <v>0</v>
      </c>
      <c r="E4" s="6"/>
      <c r="F4" s="27"/>
      <c r="G4" s="27"/>
      <c r="H4" s="27"/>
      <c r="I4" s="27"/>
    </row>
    <row r="5" spans="1:9" x14ac:dyDescent="0.25">
      <c r="A5" s="54" t="str">
        <f>CONCATENATE("Остаток средств на ",H1,"ода")</f>
        <v>Остаток средств на 01.06.2022 года</v>
      </c>
      <c r="B5" s="55"/>
      <c r="C5" s="55"/>
      <c r="D5" s="7">
        <v>4386359.0999999996</v>
      </c>
      <c r="E5" s="40"/>
      <c r="F5" s="28"/>
      <c r="G5" s="27"/>
      <c r="H5" s="27"/>
      <c r="I5" s="27"/>
    </row>
    <row r="6" spans="1:9" x14ac:dyDescent="0.25">
      <c r="A6" s="60" t="s">
        <v>1</v>
      </c>
      <c r="B6" s="61"/>
      <c r="C6" s="61"/>
      <c r="D6" s="48">
        <f>D73-D7</f>
        <v>2070960.3265400007</v>
      </c>
      <c r="E6" s="41"/>
      <c r="F6" s="27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июнь</v>
      </c>
      <c r="G6" s="27"/>
      <c r="H6" s="27"/>
      <c r="I6" s="27"/>
    </row>
    <row r="7" spans="1:9" x14ac:dyDescent="0.25">
      <c r="A7" s="62" t="s">
        <v>10</v>
      </c>
      <c r="B7" s="63"/>
      <c r="C7" s="63"/>
      <c r="D7" s="45">
        <v>6449974</v>
      </c>
      <c r="E7" s="42"/>
      <c r="F7" s="27"/>
      <c r="G7" s="27"/>
      <c r="H7" s="27"/>
      <c r="I7" s="27"/>
    </row>
    <row r="8" spans="1:9" x14ac:dyDescent="0.25">
      <c r="A8" s="67" t="s">
        <v>179</v>
      </c>
      <c r="B8" s="68"/>
      <c r="C8" s="68"/>
      <c r="D8" s="44">
        <f>SUM(D9:D72)</f>
        <v>2768461.9999999995</v>
      </c>
      <c r="E8" s="42"/>
      <c r="F8" s="27"/>
      <c r="G8" s="27"/>
      <c r="H8" s="27"/>
      <c r="I8" s="27"/>
    </row>
    <row r="9" spans="1:9" ht="30" customHeight="1" x14ac:dyDescent="0.25">
      <c r="A9" s="52" t="s">
        <v>112</v>
      </c>
      <c r="B9" s="52"/>
      <c r="C9" s="52"/>
      <c r="D9" s="44">
        <v>52532</v>
      </c>
      <c r="E9" s="42"/>
      <c r="F9" s="27"/>
      <c r="G9" s="27"/>
      <c r="H9" s="27"/>
      <c r="I9" s="27"/>
    </row>
    <row r="10" spans="1:9" ht="30" customHeight="1" x14ac:dyDescent="0.25">
      <c r="A10" s="52" t="s">
        <v>113</v>
      </c>
      <c r="B10" s="52"/>
      <c r="C10" s="52"/>
      <c r="D10" s="44">
        <v>37208</v>
      </c>
      <c r="E10" s="42"/>
      <c r="F10" s="27"/>
      <c r="G10" s="27"/>
      <c r="H10" s="27"/>
      <c r="I10" s="27"/>
    </row>
    <row r="11" spans="1:9" ht="30" customHeight="1" x14ac:dyDescent="0.25">
      <c r="A11" s="52" t="s">
        <v>114</v>
      </c>
      <c r="B11" s="52"/>
      <c r="C11" s="52"/>
      <c r="D11" s="44">
        <v>208431.8</v>
      </c>
      <c r="E11" s="42"/>
      <c r="F11" s="27"/>
      <c r="G11" s="27"/>
      <c r="H11" s="27"/>
      <c r="I11" s="27"/>
    </row>
    <row r="12" spans="1:9" ht="15" customHeight="1" x14ac:dyDescent="0.25">
      <c r="A12" s="52" t="s">
        <v>115</v>
      </c>
      <c r="B12" s="52"/>
      <c r="C12" s="52"/>
      <c r="D12" s="44">
        <v>107394.4</v>
      </c>
      <c r="E12" s="42"/>
      <c r="F12" s="27"/>
      <c r="G12" s="27"/>
      <c r="H12" s="27"/>
      <c r="I12" s="27"/>
    </row>
    <row r="13" spans="1:9" ht="40.5" customHeight="1" x14ac:dyDescent="0.25">
      <c r="A13" s="52" t="s">
        <v>116</v>
      </c>
      <c r="B13" s="52"/>
      <c r="C13" s="52"/>
      <c r="D13" s="44">
        <v>8791.1</v>
      </c>
      <c r="E13" s="42"/>
      <c r="F13" s="27"/>
      <c r="G13" s="27"/>
      <c r="H13" s="27"/>
      <c r="I13" s="27"/>
    </row>
    <row r="14" spans="1:9" ht="30" customHeight="1" x14ac:dyDescent="0.25">
      <c r="A14" s="52" t="s">
        <v>117</v>
      </c>
      <c r="B14" s="52"/>
      <c r="C14" s="52"/>
      <c r="D14" s="44">
        <v>13084.6</v>
      </c>
      <c r="E14" s="42"/>
      <c r="F14" s="27"/>
      <c r="G14" s="27"/>
      <c r="H14" s="27"/>
      <c r="I14" s="27"/>
    </row>
    <row r="15" spans="1:9" ht="30" customHeight="1" x14ac:dyDescent="0.25">
      <c r="A15" s="52" t="s">
        <v>118</v>
      </c>
      <c r="B15" s="52"/>
      <c r="C15" s="52"/>
      <c r="D15" s="44">
        <v>57581</v>
      </c>
      <c r="E15" s="42"/>
      <c r="F15" s="27"/>
      <c r="G15" s="27"/>
      <c r="H15" s="27"/>
      <c r="I15" s="27"/>
    </row>
    <row r="16" spans="1:9" ht="36.75" customHeight="1" x14ac:dyDescent="0.25">
      <c r="A16" s="52" t="s">
        <v>119</v>
      </c>
      <c r="B16" s="52"/>
      <c r="C16" s="52"/>
      <c r="D16" s="44">
        <v>432.7</v>
      </c>
      <c r="E16" s="42"/>
      <c r="F16" s="27"/>
      <c r="G16" s="27"/>
      <c r="H16" s="27"/>
      <c r="I16" s="27"/>
    </row>
    <row r="17" spans="1:9" ht="30" customHeight="1" x14ac:dyDescent="0.25">
      <c r="A17" s="52" t="s">
        <v>120</v>
      </c>
      <c r="B17" s="52"/>
      <c r="C17" s="52"/>
      <c r="D17" s="44">
        <v>1927.5</v>
      </c>
      <c r="E17" s="42"/>
      <c r="F17" s="27"/>
      <c r="G17" s="27"/>
      <c r="H17" s="27"/>
      <c r="I17" s="27"/>
    </row>
    <row r="18" spans="1:9" ht="42.75" customHeight="1" x14ac:dyDescent="0.25">
      <c r="A18" s="52" t="s">
        <v>121</v>
      </c>
      <c r="B18" s="52"/>
      <c r="C18" s="52"/>
      <c r="D18" s="44">
        <v>2850</v>
      </c>
      <c r="E18" s="42"/>
      <c r="F18" s="27"/>
      <c r="G18" s="27"/>
      <c r="H18" s="27"/>
      <c r="I18" s="27"/>
    </row>
    <row r="19" spans="1:9" ht="13.5" customHeight="1" x14ac:dyDescent="0.25">
      <c r="A19" s="52" t="s">
        <v>122</v>
      </c>
      <c r="B19" s="52"/>
      <c r="C19" s="52"/>
      <c r="D19" s="44">
        <v>3914.7</v>
      </c>
      <c r="E19" s="42"/>
      <c r="F19" s="27"/>
      <c r="G19" s="27"/>
      <c r="H19" s="27"/>
      <c r="I19" s="27"/>
    </row>
    <row r="20" spans="1:9" ht="17.25" customHeight="1" x14ac:dyDescent="0.25">
      <c r="A20" s="52" t="s">
        <v>123</v>
      </c>
      <c r="B20" s="52"/>
      <c r="C20" s="52"/>
      <c r="D20" s="44">
        <v>1906.6</v>
      </c>
      <c r="E20" s="42"/>
      <c r="F20" s="27"/>
      <c r="G20" s="27"/>
      <c r="H20" s="27"/>
      <c r="I20" s="27"/>
    </row>
    <row r="21" spans="1:9" ht="30" customHeight="1" x14ac:dyDescent="0.25">
      <c r="A21" s="52" t="s">
        <v>124</v>
      </c>
      <c r="B21" s="52"/>
      <c r="C21" s="52"/>
      <c r="D21" s="44">
        <v>24000</v>
      </c>
      <c r="E21" s="42"/>
      <c r="F21" s="27"/>
      <c r="G21" s="27"/>
      <c r="H21" s="27"/>
      <c r="I21" s="27"/>
    </row>
    <row r="22" spans="1:9" ht="14.25" customHeight="1" x14ac:dyDescent="0.25">
      <c r="A22" s="52" t="s">
        <v>125</v>
      </c>
      <c r="B22" s="52"/>
      <c r="C22" s="52"/>
      <c r="D22" s="44">
        <v>16037.4</v>
      </c>
      <c r="E22" s="42"/>
      <c r="F22" s="27"/>
      <c r="G22" s="27"/>
      <c r="H22" s="27"/>
      <c r="I22" s="27"/>
    </row>
    <row r="23" spans="1:9" ht="30" customHeight="1" x14ac:dyDescent="0.25">
      <c r="A23" s="52" t="s">
        <v>126</v>
      </c>
      <c r="B23" s="52"/>
      <c r="C23" s="52"/>
      <c r="D23" s="44">
        <v>113710</v>
      </c>
      <c r="E23" s="42"/>
      <c r="F23" s="27"/>
      <c r="G23" s="27"/>
      <c r="H23" s="27"/>
      <c r="I23" s="27"/>
    </row>
    <row r="24" spans="1:9" ht="30" customHeight="1" x14ac:dyDescent="0.25">
      <c r="A24" s="52" t="s">
        <v>127</v>
      </c>
      <c r="B24" s="52"/>
      <c r="C24" s="52"/>
      <c r="D24" s="44">
        <v>7883</v>
      </c>
      <c r="E24" s="42"/>
      <c r="F24" s="27"/>
      <c r="G24" s="27"/>
      <c r="H24" s="27"/>
      <c r="I24" s="27"/>
    </row>
    <row r="25" spans="1:9" ht="30" customHeight="1" x14ac:dyDescent="0.25">
      <c r="A25" s="52" t="s">
        <v>128</v>
      </c>
      <c r="B25" s="52"/>
      <c r="C25" s="52"/>
      <c r="D25" s="44">
        <v>5925</v>
      </c>
      <c r="E25" s="42"/>
      <c r="F25" s="27"/>
      <c r="G25" s="27"/>
      <c r="H25" s="27"/>
      <c r="I25" s="27"/>
    </row>
    <row r="26" spans="1:9" ht="15.75" customHeight="1" x14ac:dyDescent="0.25">
      <c r="A26" s="52" t="s">
        <v>129</v>
      </c>
      <c r="B26" s="52"/>
      <c r="C26" s="52"/>
      <c r="D26" s="44">
        <v>23714.5</v>
      </c>
      <c r="E26" s="42"/>
      <c r="F26" s="27"/>
      <c r="G26" s="27"/>
      <c r="H26" s="27"/>
      <c r="I26" s="27"/>
    </row>
    <row r="27" spans="1:9" ht="30" customHeight="1" x14ac:dyDescent="0.25">
      <c r="A27" s="52" t="s">
        <v>130</v>
      </c>
      <c r="B27" s="52"/>
      <c r="C27" s="52"/>
      <c r="D27" s="44">
        <v>26438.7</v>
      </c>
      <c r="E27" s="42"/>
      <c r="F27" s="27"/>
      <c r="G27" s="27"/>
      <c r="H27" s="27"/>
      <c r="I27" s="27"/>
    </row>
    <row r="28" spans="1:9" ht="37.5" customHeight="1" x14ac:dyDescent="0.25">
      <c r="A28" s="52" t="s">
        <v>131</v>
      </c>
      <c r="B28" s="52"/>
      <c r="C28" s="52"/>
      <c r="D28" s="44">
        <v>227.7</v>
      </c>
      <c r="E28" s="42"/>
      <c r="F28" s="27"/>
      <c r="G28" s="27"/>
      <c r="H28" s="27"/>
      <c r="I28" s="27"/>
    </row>
    <row r="29" spans="1:9" ht="30" customHeight="1" x14ac:dyDescent="0.25">
      <c r="A29" s="52" t="s">
        <v>132</v>
      </c>
      <c r="B29" s="52"/>
      <c r="C29" s="52"/>
      <c r="D29" s="44">
        <v>5191.2</v>
      </c>
      <c r="E29" s="42"/>
      <c r="F29" s="27"/>
      <c r="G29" s="27"/>
      <c r="H29" s="27"/>
      <c r="I29" s="27"/>
    </row>
    <row r="30" spans="1:9" ht="30" customHeight="1" x14ac:dyDescent="0.25">
      <c r="A30" s="52" t="s">
        <v>133</v>
      </c>
      <c r="B30" s="52"/>
      <c r="C30" s="52"/>
      <c r="D30" s="44">
        <v>4235.3</v>
      </c>
      <c r="E30" s="42"/>
      <c r="F30" s="27"/>
      <c r="G30" s="27"/>
      <c r="H30" s="27"/>
      <c r="I30" s="27"/>
    </row>
    <row r="31" spans="1:9" ht="30" customHeight="1" x14ac:dyDescent="0.25">
      <c r="A31" s="52" t="s">
        <v>134</v>
      </c>
      <c r="B31" s="52"/>
      <c r="C31" s="52"/>
      <c r="D31" s="44">
        <v>400.8</v>
      </c>
      <c r="E31" s="42"/>
      <c r="F31" s="27"/>
      <c r="G31" s="27"/>
      <c r="H31" s="27"/>
      <c r="I31" s="27"/>
    </row>
    <row r="32" spans="1:9" ht="30" customHeight="1" x14ac:dyDescent="0.25">
      <c r="A32" s="52" t="s">
        <v>135</v>
      </c>
      <c r="B32" s="52"/>
      <c r="C32" s="52"/>
      <c r="D32" s="44">
        <v>1089.5</v>
      </c>
      <c r="E32" s="42"/>
      <c r="F32" s="27"/>
      <c r="G32" s="27"/>
      <c r="H32" s="27"/>
      <c r="I32" s="27"/>
    </row>
    <row r="33" spans="1:9" ht="30" customHeight="1" x14ac:dyDescent="0.25">
      <c r="A33" s="52" t="s">
        <v>136</v>
      </c>
      <c r="B33" s="52"/>
      <c r="C33" s="52"/>
      <c r="D33" s="44">
        <v>275.2</v>
      </c>
      <c r="E33" s="42"/>
      <c r="F33" s="27"/>
      <c r="G33" s="27"/>
      <c r="H33" s="27"/>
      <c r="I33" s="27"/>
    </row>
    <row r="34" spans="1:9" ht="18" customHeight="1" x14ac:dyDescent="0.25">
      <c r="A34" s="52" t="s">
        <v>137</v>
      </c>
      <c r="B34" s="52"/>
      <c r="C34" s="52"/>
      <c r="D34" s="44">
        <v>4126.7</v>
      </c>
      <c r="E34" s="42"/>
      <c r="F34" s="27"/>
      <c r="G34" s="27"/>
      <c r="H34" s="27"/>
      <c r="I34" s="27"/>
    </row>
    <row r="35" spans="1:9" ht="16.5" customHeight="1" x14ac:dyDescent="0.25">
      <c r="A35" s="52" t="s">
        <v>138</v>
      </c>
      <c r="B35" s="52"/>
      <c r="C35" s="52"/>
      <c r="D35" s="44">
        <v>446.1</v>
      </c>
      <c r="E35" s="42"/>
      <c r="F35" s="27"/>
      <c r="G35" s="27"/>
      <c r="H35" s="27"/>
      <c r="I35" s="27"/>
    </row>
    <row r="36" spans="1:9" ht="30" customHeight="1" x14ac:dyDescent="0.25">
      <c r="A36" s="52" t="s">
        <v>139</v>
      </c>
      <c r="B36" s="52"/>
      <c r="C36" s="52"/>
      <c r="D36" s="44">
        <v>28500</v>
      </c>
      <c r="E36" s="42"/>
      <c r="F36" s="27"/>
      <c r="G36" s="27"/>
      <c r="H36" s="27"/>
      <c r="I36" s="27"/>
    </row>
    <row r="37" spans="1:9" ht="16.5" customHeight="1" x14ac:dyDescent="0.25">
      <c r="A37" s="52" t="s">
        <v>140</v>
      </c>
      <c r="B37" s="52"/>
      <c r="C37" s="52"/>
      <c r="D37" s="44">
        <v>3224.7</v>
      </c>
      <c r="E37" s="42"/>
      <c r="F37" s="27"/>
      <c r="G37" s="27"/>
      <c r="H37" s="27"/>
      <c r="I37" s="27"/>
    </row>
    <row r="38" spans="1:9" ht="30" customHeight="1" x14ac:dyDescent="0.25">
      <c r="A38" s="52" t="s">
        <v>141</v>
      </c>
      <c r="B38" s="52"/>
      <c r="C38" s="52"/>
      <c r="D38" s="44">
        <v>2514.8000000000002</v>
      </c>
      <c r="E38" s="42"/>
      <c r="F38" s="27"/>
      <c r="G38" s="27"/>
      <c r="H38" s="27"/>
      <c r="I38" s="27"/>
    </row>
    <row r="39" spans="1:9" ht="18" customHeight="1" x14ac:dyDescent="0.25">
      <c r="A39" s="52" t="s">
        <v>142</v>
      </c>
      <c r="B39" s="52"/>
      <c r="C39" s="52"/>
      <c r="D39" s="44">
        <v>200</v>
      </c>
      <c r="E39" s="42"/>
      <c r="F39" s="27"/>
      <c r="G39" s="27"/>
      <c r="H39" s="27"/>
      <c r="I39" s="27"/>
    </row>
    <row r="40" spans="1:9" ht="30" customHeight="1" x14ac:dyDescent="0.25">
      <c r="A40" s="52" t="s">
        <v>143</v>
      </c>
      <c r="B40" s="52"/>
      <c r="C40" s="52"/>
      <c r="D40" s="44">
        <v>16895.8</v>
      </c>
      <c r="E40" s="42"/>
      <c r="F40" s="27"/>
      <c r="G40" s="27"/>
      <c r="H40" s="27"/>
      <c r="I40" s="27"/>
    </row>
    <row r="41" spans="1:9" ht="30" customHeight="1" x14ac:dyDescent="0.25">
      <c r="A41" s="52" t="s">
        <v>144</v>
      </c>
      <c r="B41" s="52"/>
      <c r="C41" s="52"/>
      <c r="D41" s="44">
        <v>16423.7</v>
      </c>
      <c r="E41" s="42"/>
      <c r="F41" s="27"/>
      <c r="G41" s="27"/>
      <c r="H41" s="27"/>
      <c r="I41" s="27"/>
    </row>
    <row r="42" spans="1:9" ht="18" customHeight="1" x14ac:dyDescent="0.25">
      <c r="A42" s="52" t="s">
        <v>145</v>
      </c>
      <c r="B42" s="52"/>
      <c r="C42" s="52"/>
      <c r="D42" s="44">
        <v>4204.1000000000004</v>
      </c>
      <c r="E42" s="42"/>
      <c r="F42" s="27"/>
      <c r="G42" s="27"/>
      <c r="H42" s="27"/>
      <c r="I42" s="27"/>
    </row>
    <row r="43" spans="1:9" ht="13.5" customHeight="1" x14ac:dyDescent="0.25">
      <c r="A43" s="52" t="s">
        <v>146</v>
      </c>
      <c r="B43" s="52"/>
      <c r="C43" s="52"/>
      <c r="D43" s="44">
        <v>637.6</v>
      </c>
      <c r="E43" s="42"/>
      <c r="F43" s="27"/>
      <c r="G43" s="27"/>
      <c r="H43" s="27"/>
      <c r="I43" s="27"/>
    </row>
    <row r="44" spans="1:9" ht="30" customHeight="1" x14ac:dyDescent="0.25">
      <c r="A44" s="52" t="s">
        <v>147</v>
      </c>
      <c r="B44" s="52"/>
      <c r="C44" s="52"/>
      <c r="D44" s="44">
        <v>7.4</v>
      </c>
      <c r="E44" s="42"/>
      <c r="F44" s="27"/>
      <c r="G44" s="27"/>
      <c r="H44" s="27"/>
      <c r="I44" s="27"/>
    </row>
    <row r="45" spans="1:9" ht="19.5" customHeight="1" x14ac:dyDescent="0.25">
      <c r="A45" s="52" t="s">
        <v>148</v>
      </c>
      <c r="B45" s="52"/>
      <c r="C45" s="52"/>
      <c r="D45" s="44">
        <v>90342.1</v>
      </c>
      <c r="E45" s="42"/>
      <c r="F45" s="27"/>
      <c r="G45" s="27"/>
      <c r="H45" s="27"/>
      <c r="I45" s="27"/>
    </row>
    <row r="46" spans="1:9" ht="30" customHeight="1" x14ac:dyDescent="0.25">
      <c r="A46" s="52" t="s">
        <v>149</v>
      </c>
      <c r="B46" s="52"/>
      <c r="C46" s="52"/>
      <c r="D46" s="44">
        <v>367080</v>
      </c>
      <c r="E46" s="42"/>
      <c r="F46" s="27"/>
      <c r="G46" s="27"/>
      <c r="H46" s="27"/>
      <c r="I46" s="27"/>
    </row>
    <row r="47" spans="1:9" ht="39.75" customHeight="1" x14ac:dyDescent="0.25">
      <c r="A47" s="52" t="s">
        <v>150</v>
      </c>
      <c r="B47" s="52"/>
      <c r="C47" s="52"/>
      <c r="D47" s="44">
        <v>66570</v>
      </c>
      <c r="E47" s="42"/>
      <c r="F47" s="27"/>
      <c r="G47" s="27"/>
      <c r="H47" s="27"/>
      <c r="I47" s="27"/>
    </row>
    <row r="48" spans="1:9" ht="30" customHeight="1" x14ac:dyDescent="0.25">
      <c r="A48" s="52" t="s">
        <v>151</v>
      </c>
      <c r="B48" s="52"/>
      <c r="C48" s="52"/>
      <c r="D48" s="44">
        <v>51751.3</v>
      </c>
      <c r="E48" s="42"/>
      <c r="F48" s="27"/>
      <c r="G48" s="27"/>
      <c r="H48" s="27"/>
      <c r="I48" s="27"/>
    </row>
    <row r="49" spans="1:9" ht="24.75" customHeight="1" x14ac:dyDescent="0.25">
      <c r="A49" s="52" t="s">
        <v>152</v>
      </c>
      <c r="B49" s="52"/>
      <c r="C49" s="52"/>
      <c r="D49" s="44">
        <v>5.8</v>
      </c>
      <c r="E49" s="42"/>
      <c r="F49" s="27"/>
      <c r="G49" s="27"/>
      <c r="H49" s="27"/>
      <c r="I49" s="27"/>
    </row>
    <row r="50" spans="1:9" ht="30" customHeight="1" x14ac:dyDescent="0.25">
      <c r="A50" s="52" t="s">
        <v>153</v>
      </c>
      <c r="B50" s="52"/>
      <c r="C50" s="52"/>
      <c r="D50" s="44">
        <v>81.2</v>
      </c>
      <c r="E50" s="42"/>
      <c r="F50" s="27"/>
      <c r="G50" s="27"/>
      <c r="H50" s="27"/>
      <c r="I50" s="27"/>
    </row>
    <row r="51" spans="1:9" ht="15" customHeight="1" x14ac:dyDescent="0.25">
      <c r="A51" s="52" t="s">
        <v>154</v>
      </c>
      <c r="B51" s="52"/>
      <c r="C51" s="52"/>
      <c r="D51" s="44">
        <v>16990.099999999999</v>
      </c>
      <c r="E51" s="42"/>
      <c r="F51" s="27"/>
      <c r="G51" s="27"/>
      <c r="H51" s="27"/>
      <c r="I51" s="27"/>
    </row>
    <row r="52" spans="1:9" ht="30" customHeight="1" x14ac:dyDescent="0.25">
      <c r="A52" s="52" t="s">
        <v>155</v>
      </c>
      <c r="B52" s="52"/>
      <c r="C52" s="52"/>
      <c r="D52" s="44">
        <v>47.6</v>
      </c>
      <c r="E52" s="42"/>
      <c r="F52" s="27"/>
      <c r="G52" s="27"/>
      <c r="H52" s="27"/>
      <c r="I52" s="27"/>
    </row>
    <row r="53" spans="1:9" ht="14.25" customHeight="1" x14ac:dyDescent="0.25">
      <c r="A53" s="52" t="s">
        <v>156</v>
      </c>
      <c r="B53" s="52"/>
      <c r="C53" s="52"/>
      <c r="D53" s="44">
        <v>16058.3</v>
      </c>
      <c r="E53" s="42"/>
      <c r="F53" s="27"/>
      <c r="G53" s="27"/>
      <c r="H53" s="27"/>
      <c r="I53" s="27"/>
    </row>
    <row r="54" spans="1:9" ht="41.25" customHeight="1" x14ac:dyDescent="0.25">
      <c r="A54" s="52" t="s">
        <v>157</v>
      </c>
      <c r="B54" s="52"/>
      <c r="C54" s="52"/>
      <c r="D54" s="44">
        <v>12398.9</v>
      </c>
      <c r="E54" s="42"/>
      <c r="F54" s="27"/>
      <c r="G54" s="27"/>
      <c r="H54" s="27"/>
      <c r="I54" s="27"/>
    </row>
    <row r="55" spans="1:9" ht="41.25" customHeight="1" x14ac:dyDescent="0.25">
      <c r="A55" s="52" t="s">
        <v>158</v>
      </c>
      <c r="B55" s="52"/>
      <c r="C55" s="52"/>
      <c r="D55" s="44">
        <v>7842.9</v>
      </c>
      <c r="E55" s="42"/>
      <c r="F55" s="27"/>
      <c r="G55" s="27"/>
      <c r="H55" s="27"/>
      <c r="I55" s="27"/>
    </row>
    <row r="56" spans="1:9" ht="17.25" customHeight="1" x14ac:dyDescent="0.25">
      <c r="A56" s="52" t="s">
        <v>159</v>
      </c>
      <c r="B56" s="52"/>
      <c r="C56" s="52"/>
      <c r="D56" s="44">
        <v>59256.1</v>
      </c>
      <c r="E56" s="42"/>
      <c r="F56" s="27"/>
      <c r="G56" s="27"/>
      <c r="H56" s="27"/>
      <c r="I56" s="27"/>
    </row>
    <row r="57" spans="1:9" ht="18.75" customHeight="1" x14ac:dyDescent="0.25">
      <c r="A57" s="52" t="s">
        <v>160</v>
      </c>
      <c r="B57" s="52"/>
      <c r="C57" s="52"/>
      <c r="D57" s="44">
        <v>6722.8</v>
      </c>
      <c r="E57" s="42"/>
      <c r="F57" s="27"/>
      <c r="G57" s="27"/>
      <c r="H57" s="27"/>
      <c r="I57" s="27"/>
    </row>
    <row r="58" spans="1:9" ht="30" customHeight="1" x14ac:dyDescent="0.25">
      <c r="A58" s="52" t="s">
        <v>161</v>
      </c>
      <c r="B58" s="52"/>
      <c r="C58" s="52"/>
      <c r="D58" s="44">
        <v>593.5</v>
      </c>
      <c r="E58" s="42"/>
      <c r="F58" s="27"/>
      <c r="G58" s="27"/>
      <c r="H58" s="27"/>
      <c r="I58" s="27"/>
    </row>
    <row r="59" spans="1:9" ht="30" customHeight="1" x14ac:dyDescent="0.25">
      <c r="A59" s="52" t="s">
        <v>162</v>
      </c>
      <c r="B59" s="52"/>
      <c r="C59" s="52"/>
      <c r="D59" s="44">
        <v>232</v>
      </c>
      <c r="E59" s="42"/>
      <c r="F59" s="27"/>
      <c r="G59" s="27"/>
      <c r="H59" s="27"/>
      <c r="I59" s="27"/>
    </row>
    <row r="60" spans="1:9" ht="30" customHeight="1" x14ac:dyDescent="0.25">
      <c r="A60" s="52" t="s">
        <v>163</v>
      </c>
      <c r="B60" s="52"/>
      <c r="C60" s="52"/>
      <c r="D60" s="44">
        <v>90.7</v>
      </c>
      <c r="E60" s="42"/>
      <c r="F60" s="27"/>
      <c r="G60" s="27"/>
      <c r="H60" s="27"/>
      <c r="I60" s="27"/>
    </row>
    <row r="61" spans="1:9" ht="30" customHeight="1" x14ac:dyDescent="0.25">
      <c r="A61" s="52" t="s">
        <v>164</v>
      </c>
      <c r="B61" s="52"/>
      <c r="C61" s="52"/>
      <c r="D61" s="44">
        <v>37689.4</v>
      </c>
      <c r="E61" s="42"/>
      <c r="F61" s="27"/>
      <c r="G61" s="27"/>
      <c r="H61" s="27"/>
      <c r="I61" s="27"/>
    </row>
    <row r="62" spans="1:9" ht="30" customHeight="1" x14ac:dyDescent="0.25">
      <c r="A62" s="52" t="s">
        <v>165</v>
      </c>
      <c r="B62" s="52"/>
      <c r="C62" s="52"/>
      <c r="D62" s="44">
        <v>29027.200000000001</v>
      </c>
      <c r="E62" s="42"/>
      <c r="F62" s="27"/>
      <c r="G62" s="27"/>
      <c r="H62" s="27"/>
      <c r="I62" s="27"/>
    </row>
    <row r="63" spans="1:9" ht="57" customHeight="1" x14ac:dyDescent="0.25">
      <c r="A63" s="52" t="s">
        <v>166</v>
      </c>
      <c r="B63" s="52"/>
      <c r="C63" s="52"/>
      <c r="D63" s="44">
        <v>9249.4</v>
      </c>
      <c r="E63" s="42"/>
      <c r="F63" s="27"/>
      <c r="G63" s="27"/>
      <c r="H63" s="27"/>
      <c r="I63" s="27"/>
    </row>
    <row r="64" spans="1:9" ht="18.75" customHeight="1" x14ac:dyDescent="0.25">
      <c r="A64" s="52" t="s">
        <v>167</v>
      </c>
      <c r="B64" s="52"/>
      <c r="C64" s="52"/>
      <c r="D64" s="44">
        <v>67881.399999999994</v>
      </c>
      <c r="E64" s="42"/>
      <c r="F64" s="27"/>
      <c r="G64" s="27"/>
      <c r="H64" s="27"/>
      <c r="I64" s="27"/>
    </row>
    <row r="65" spans="1:9" ht="30" customHeight="1" x14ac:dyDescent="0.25">
      <c r="A65" s="52" t="s">
        <v>168</v>
      </c>
      <c r="B65" s="52"/>
      <c r="C65" s="52"/>
      <c r="D65" s="44">
        <v>2022.8</v>
      </c>
      <c r="E65" s="42"/>
      <c r="F65" s="27"/>
      <c r="G65" s="27"/>
      <c r="H65" s="27"/>
      <c r="I65" s="27"/>
    </row>
    <row r="66" spans="1:9" ht="22.5" customHeight="1" x14ac:dyDescent="0.25">
      <c r="A66" s="52" t="s">
        <v>169</v>
      </c>
      <c r="B66" s="52"/>
      <c r="C66" s="52"/>
      <c r="D66" s="44">
        <v>109.9</v>
      </c>
      <c r="E66" s="42"/>
      <c r="F66" s="27"/>
      <c r="G66" s="27"/>
      <c r="H66" s="27"/>
      <c r="I66" s="27"/>
    </row>
    <row r="67" spans="1:9" ht="30" customHeight="1" x14ac:dyDescent="0.25">
      <c r="A67" s="52" t="s">
        <v>170</v>
      </c>
      <c r="B67" s="52"/>
      <c r="C67" s="52"/>
      <c r="D67" s="44">
        <v>237880</v>
      </c>
      <c r="E67" s="42"/>
      <c r="F67" s="27"/>
      <c r="G67" s="27"/>
      <c r="H67" s="27"/>
      <c r="I67" s="27"/>
    </row>
    <row r="68" spans="1:9" ht="42.75" customHeight="1" x14ac:dyDescent="0.25">
      <c r="A68" s="52" t="s">
        <v>171</v>
      </c>
      <c r="B68" s="52"/>
      <c r="C68" s="52"/>
      <c r="D68" s="44">
        <v>866.1</v>
      </c>
      <c r="E68" s="42"/>
      <c r="F68" s="27"/>
      <c r="G68" s="27"/>
      <c r="H68" s="27"/>
      <c r="I68" s="27"/>
    </row>
    <row r="69" spans="1:9" ht="16.5" customHeight="1" x14ac:dyDescent="0.25">
      <c r="A69" s="52" t="s">
        <v>172</v>
      </c>
      <c r="B69" s="52"/>
      <c r="C69" s="52"/>
      <c r="D69" s="44">
        <v>23548.400000000001</v>
      </c>
      <c r="E69" s="42"/>
      <c r="F69" s="27"/>
      <c r="G69" s="27"/>
      <c r="H69" s="27"/>
      <c r="I69" s="27"/>
    </row>
    <row r="70" spans="1:9" ht="40.5" customHeight="1" x14ac:dyDescent="0.25">
      <c r="A70" s="52" t="s">
        <v>173</v>
      </c>
      <c r="B70" s="52"/>
      <c r="C70" s="52"/>
      <c r="D70" s="44">
        <v>63383.6</v>
      </c>
      <c r="E70" s="42"/>
      <c r="F70" s="27"/>
      <c r="G70" s="27"/>
      <c r="H70" s="27"/>
      <c r="I70" s="27"/>
    </row>
    <row r="71" spans="1:9" ht="28.5" customHeight="1" x14ac:dyDescent="0.25">
      <c r="A71" s="52" t="s">
        <v>174</v>
      </c>
      <c r="B71" s="52"/>
      <c r="C71" s="52"/>
      <c r="D71" s="44">
        <v>-1896.3</v>
      </c>
      <c r="E71" s="42"/>
      <c r="F71" s="27"/>
      <c r="G71" s="27"/>
      <c r="H71" s="27"/>
      <c r="I71" s="27"/>
    </row>
    <row r="72" spans="1:9" ht="20.25" customHeight="1" x14ac:dyDescent="0.25">
      <c r="A72" s="52" t="s">
        <v>175</v>
      </c>
      <c r="B72" s="52"/>
      <c r="C72" s="52"/>
      <c r="D72" s="44">
        <v>800273.2</v>
      </c>
      <c r="E72" s="42"/>
      <c r="F72" s="27"/>
      <c r="G72" s="27"/>
      <c r="H72" s="27"/>
      <c r="I72" s="27"/>
    </row>
    <row r="73" spans="1:9" ht="18.75" customHeight="1" x14ac:dyDescent="0.25">
      <c r="A73" s="64" t="s">
        <v>11</v>
      </c>
      <c r="B73" s="65"/>
      <c r="C73" s="65"/>
      <c r="D73" s="47">
        <f>D75-D5+D74</f>
        <v>8520934.3265400007</v>
      </c>
      <c r="E73" s="42"/>
      <c r="F73" s="27" t="s">
        <v>33</v>
      </c>
    </row>
    <row r="74" spans="1:9" ht="16.5" customHeight="1" x14ac:dyDescent="0.25">
      <c r="A74" s="64" t="s">
        <v>12</v>
      </c>
      <c r="B74" s="65"/>
      <c r="C74" s="65"/>
      <c r="D74" s="47">
        <f>B118+'Муниципальные районы'!P45</f>
        <v>8959499.8265400007</v>
      </c>
      <c r="E74" s="42"/>
    </row>
    <row r="75" spans="1:9" x14ac:dyDescent="0.25">
      <c r="A75" s="51" t="s">
        <v>176</v>
      </c>
      <c r="B75" s="56"/>
      <c r="C75" s="56"/>
      <c r="D75" s="46">
        <v>3947793.6</v>
      </c>
      <c r="E75" s="20"/>
    </row>
    <row r="76" spans="1:9" x14ac:dyDescent="0.25">
      <c r="A76" s="49" t="s">
        <v>13</v>
      </c>
      <c r="B76" s="50"/>
      <c r="C76" s="50"/>
      <c r="D76" s="46"/>
      <c r="E76" s="20"/>
    </row>
    <row r="77" spans="1:9" x14ac:dyDescent="0.25">
      <c r="A77" s="49" t="s">
        <v>14</v>
      </c>
      <c r="B77" s="50"/>
      <c r="C77" s="50"/>
      <c r="D77" s="46">
        <v>848376</v>
      </c>
      <c r="E77" s="20"/>
    </row>
    <row r="78" spans="1:9" ht="75.75" customHeight="1" x14ac:dyDescent="0.25">
      <c r="A78" s="49" t="s">
        <v>177</v>
      </c>
      <c r="B78" s="50"/>
      <c r="C78" s="50"/>
      <c r="D78" s="46">
        <v>-570199.9</v>
      </c>
      <c r="E78" s="20"/>
    </row>
    <row r="79" spans="1:9" x14ac:dyDescent="0.25">
      <c r="A79" s="51" t="s">
        <v>178</v>
      </c>
      <c r="B79" s="51"/>
      <c r="C79" s="51"/>
      <c r="D79" s="46">
        <f>D75+D78</f>
        <v>3377593.7</v>
      </c>
      <c r="E79" s="20"/>
    </row>
    <row r="80" spans="1:9" x14ac:dyDescent="0.25">
      <c r="A80" s="21"/>
      <c r="B80" s="22"/>
      <c r="C80" s="22"/>
      <c r="D80" s="20"/>
      <c r="E80" s="20"/>
    </row>
    <row r="81" spans="1:5" x14ac:dyDescent="0.25">
      <c r="A81" s="23" t="s">
        <v>15</v>
      </c>
      <c r="B81" s="8"/>
      <c r="C81" s="8"/>
      <c r="D81" s="9"/>
      <c r="E81" s="9"/>
    </row>
    <row r="82" spans="1:5" x14ac:dyDescent="0.25">
      <c r="A82" s="57" t="s">
        <v>16</v>
      </c>
      <c r="B82" s="59" t="s">
        <v>2</v>
      </c>
      <c r="C82" s="66" t="s">
        <v>3</v>
      </c>
      <c r="D82" s="66"/>
      <c r="E82" s="66"/>
    </row>
    <row r="83" spans="1:5" ht="90" customHeight="1" x14ac:dyDescent="0.25">
      <c r="A83" s="58"/>
      <c r="B83" s="59"/>
      <c r="C83" s="43" t="s">
        <v>4</v>
      </c>
      <c r="D83" s="43" t="s">
        <v>5</v>
      </c>
      <c r="E83" s="24" t="s">
        <v>32</v>
      </c>
    </row>
    <row r="84" spans="1:5" x14ac:dyDescent="0.25">
      <c r="A84" s="10" t="s">
        <v>76</v>
      </c>
      <c r="B84" s="35">
        <v>23115.98749</v>
      </c>
      <c r="C84" s="35">
        <v>12928.36141</v>
      </c>
      <c r="D84" s="35">
        <v>3504.6014500000001</v>
      </c>
      <c r="E84" s="35">
        <v>978.70033000000001</v>
      </c>
    </row>
    <row r="85" spans="1:5" x14ac:dyDescent="0.25">
      <c r="A85" s="10" t="s">
        <v>77</v>
      </c>
      <c r="B85" s="35">
        <v>8435.5719800000006</v>
      </c>
      <c r="C85" s="35">
        <v>6604.2562399999997</v>
      </c>
      <c r="D85" s="35">
        <v>1430.9798800000001</v>
      </c>
      <c r="E85" s="35"/>
    </row>
    <row r="86" spans="1:5" x14ac:dyDescent="0.25">
      <c r="A86" s="10" t="s">
        <v>78</v>
      </c>
      <c r="B86" s="35">
        <v>18002.074140000001</v>
      </c>
      <c r="C86" s="35">
        <v>12159.79135</v>
      </c>
      <c r="D86" s="35">
        <v>2455.77079</v>
      </c>
      <c r="E86" s="35"/>
    </row>
    <row r="87" spans="1:5" x14ac:dyDescent="0.25">
      <c r="A87" s="10" t="s">
        <v>79</v>
      </c>
      <c r="B87" s="35">
        <v>117795.4351</v>
      </c>
      <c r="C87" s="35">
        <v>32672.506839999998</v>
      </c>
      <c r="D87" s="35">
        <v>9500.9696199999998</v>
      </c>
      <c r="E87" s="35">
        <v>343</v>
      </c>
    </row>
    <row r="88" spans="1:5" ht="30" x14ac:dyDescent="0.25">
      <c r="A88" s="10" t="s">
        <v>80</v>
      </c>
      <c r="B88" s="35">
        <v>155838.10762</v>
      </c>
      <c r="C88" s="35">
        <v>5153.8761999999997</v>
      </c>
      <c r="D88" s="35">
        <v>1481.53079</v>
      </c>
      <c r="E88" s="35">
        <v>198</v>
      </c>
    </row>
    <row r="89" spans="1:5" x14ac:dyDescent="0.25">
      <c r="A89" s="10" t="s">
        <v>81</v>
      </c>
      <c r="B89" s="35">
        <v>24232.17913</v>
      </c>
      <c r="C89" s="35">
        <v>6569.5895499999997</v>
      </c>
      <c r="D89" s="35">
        <v>2183.5649600000002</v>
      </c>
      <c r="E89" s="35"/>
    </row>
    <row r="90" spans="1:5" x14ac:dyDescent="0.25">
      <c r="A90" s="10" t="s">
        <v>82</v>
      </c>
      <c r="B90" s="35">
        <v>2017.3477700000001</v>
      </c>
      <c r="C90" s="35">
        <v>1218.7975799999999</v>
      </c>
      <c r="D90" s="35">
        <v>539.59546999999998</v>
      </c>
      <c r="E90" s="35"/>
    </row>
    <row r="91" spans="1:5" ht="30" x14ac:dyDescent="0.25">
      <c r="A91" s="10" t="s">
        <v>83</v>
      </c>
      <c r="B91" s="35">
        <v>1401825.06953</v>
      </c>
      <c r="C91" s="35">
        <v>8817.0755200000003</v>
      </c>
      <c r="D91" s="35">
        <v>2330.22388</v>
      </c>
      <c r="E91" s="35">
        <v>54.589829999999999</v>
      </c>
    </row>
    <row r="92" spans="1:5" x14ac:dyDescent="0.25">
      <c r="A92" s="10" t="s">
        <v>84</v>
      </c>
      <c r="B92" s="35">
        <v>29618.071329999999</v>
      </c>
      <c r="C92" s="35">
        <v>14223.07854</v>
      </c>
      <c r="D92" s="35">
        <v>2952.3560699999998</v>
      </c>
      <c r="E92" s="35"/>
    </row>
    <row r="93" spans="1:5" x14ac:dyDescent="0.25">
      <c r="A93" s="10" t="s">
        <v>85</v>
      </c>
      <c r="B93" s="35">
        <v>574912.54212999996</v>
      </c>
      <c r="C93" s="35">
        <v>12599.047839999999</v>
      </c>
      <c r="D93" s="35">
        <v>1547.4070400000001</v>
      </c>
      <c r="E93" s="35">
        <v>44794.5792</v>
      </c>
    </row>
    <row r="94" spans="1:5" x14ac:dyDescent="0.25">
      <c r="A94" s="10" t="s">
        <v>86</v>
      </c>
      <c r="B94" s="35">
        <v>452958.69426000002</v>
      </c>
      <c r="C94" s="35">
        <v>6757.4833500000004</v>
      </c>
      <c r="D94" s="35">
        <v>4063.32744</v>
      </c>
      <c r="E94" s="35">
        <v>693.95122000000003</v>
      </c>
    </row>
    <row r="95" spans="1:5" x14ac:dyDescent="0.25">
      <c r="A95" s="10" t="s">
        <v>87</v>
      </c>
      <c r="B95" s="35">
        <v>750475.17293</v>
      </c>
      <c r="C95" s="35">
        <v>28666.05298</v>
      </c>
      <c r="D95" s="35">
        <v>7799.7583000000004</v>
      </c>
      <c r="E95" s="35">
        <v>310889.36933999998</v>
      </c>
    </row>
    <row r="96" spans="1:5" ht="30" x14ac:dyDescent="0.25">
      <c r="A96" s="10" t="s">
        <v>88</v>
      </c>
      <c r="B96" s="35">
        <v>932826</v>
      </c>
      <c r="C96" s="35">
        <v>27652.983970000001</v>
      </c>
      <c r="D96" s="35">
        <v>7404.2600700000003</v>
      </c>
      <c r="E96" s="35">
        <v>665418.52567</v>
      </c>
    </row>
    <row r="97" spans="1:5" x14ac:dyDescent="0.25">
      <c r="A97" s="10" t="s">
        <v>89</v>
      </c>
      <c r="B97" s="35">
        <v>109632.60352999999</v>
      </c>
      <c r="C97" s="35">
        <v>1962.3558700000001</v>
      </c>
      <c r="D97" s="35">
        <v>484.32727999999997</v>
      </c>
      <c r="E97" s="35"/>
    </row>
    <row r="98" spans="1:5" x14ac:dyDescent="0.25">
      <c r="A98" s="10" t="s">
        <v>90</v>
      </c>
      <c r="B98" s="35">
        <v>118943.26338999999</v>
      </c>
      <c r="C98" s="35">
        <v>62875.395400000001</v>
      </c>
      <c r="D98" s="35">
        <v>17674.779610000001</v>
      </c>
      <c r="E98" s="35">
        <v>375.20395000000002</v>
      </c>
    </row>
    <row r="99" spans="1:5" x14ac:dyDescent="0.25">
      <c r="A99" s="10" t="s">
        <v>91</v>
      </c>
      <c r="B99" s="35">
        <v>47534.44788</v>
      </c>
      <c r="C99" s="35">
        <v>2258.4297999999999</v>
      </c>
      <c r="D99" s="35">
        <v>748.19844999999998</v>
      </c>
      <c r="E99" s="35"/>
    </row>
    <row r="100" spans="1:5" ht="30" x14ac:dyDescent="0.25">
      <c r="A100" s="10" t="s">
        <v>92</v>
      </c>
      <c r="B100" s="35">
        <v>8334.8536000000004</v>
      </c>
      <c r="C100" s="35">
        <v>4136.6956700000001</v>
      </c>
      <c r="D100" s="35">
        <v>964.88941999999997</v>
      </c>
      <c r="E100" s="35"/>
    </row>
    <row r="101" spans="1:5" x14ac:dyDescent="0.25">
      <c r="A101" s="10" t="s">
        <v>93</v>
      </c>
      <c r="B101" s="35">
        <v>52442.495640000001</v>
      </c>
      <c r="C101" s="35">
        <v>23264.894110000001</v>
      </c>
      <c r="D101" s="35">
        <v>5658.6229199999998</v>
      </c>
      <c r="E101" s="35">
        <v>13573.79062</v>
      </c>
    </row>
    <row r="102" spans="1:5" x14ac:dyDescent="0.25">
      <c r="A102" s="10" t="s">
        <v>94</v>
      </c>
      <c r="B102" s="35">
        <v>18717.16145</v>
      </c>
      <c r="C102" s="35">
        <v>2901.306</v>
      </c>
      <c r="D102" s="35">
        <v>626.36590000000001</v>
      </c>
      <c r="E102" s="35"/>
    </row>
    <row r="103" spans="1:5" x14ac:dyDescent="0.25">
      <c r="A103" s="10" t="s">
        <v>95</v>
      </c>
      <c r="B103" s="35">
        <v>464979.08637999999</v>
      </c>
      <c r="C103" s="35">
        <v>7494.1490299999996</v>
      </c>
      <c r="D103" s="35">
        <v>2216.1623500000001</v>
      </c>
      <c r="E103" s="35"/>
    </row>
    <row r="104" spans="1:5" ht="30" x14ac:dyDescent="0.25">
      <c r="A104" s="10" t="s">
        <v>96</v>
      </c>
      <c r="B104" s="35">
        <v>25300.575440000001</v>
      </c>
      <c r="C104" s="35">
        <v>14125.76424</v>
      </c>
      <c r="D104" s="35">
        <v>4011.5645</v>
      </c>
      <c r="E104" s="35"/>
    </row>
    <row r="105" spans="1:5" x14ac:dyDescent="0.25">
      <c r="A105" s="10" t="s">
        <v>97</v>
      </c>
      <c r="B105" s="35">
        <v>4727.8034299999999</v>
      </c>
      <c r="C105" s="35">
        <v>3609.2973499999998</v>
      </c>
      <c r="D105" s="35">
        <v>823.22508000000005</v>
      </c>
      <c r="E105" s="35"/>
    </row>
    <row r="106" spans="1:5" x14ac:dyDescent="0.25">
      <c r="A106" s="10" t="s">
        <v>98</v>
      </c>
      <c r="B106" s="35">
        <v>2588.6907299999998</v>
      </c>
      <c r="C106" s="35">
        <v>1878.2154499999999</v>
      </c>
      <c r="D106" s="35">
        <v>555.75409999999999</v>
      </c>
      <c r="E106" s="35"/>
    </row>
    <row r="107" spans="1:5" x14ac:dyDescent="0.25">
      <c r="A107" s="10" t="s">
        <v>99</v>
      </c>
      <c r="B107" s="35">
        <v>3098.1013800000001</v>
      </c>
      <c r="C107" s="35">
        <v>2160.82467</v>
      </c>
      <c r="D107" s="35">
        <v>640.64622999999995</v>
      </c>
      <c r="E107" s="35"/>
    </row>
    <row r="108" spans="1:5" x14ac:dyDescent="0.25">
      <c r="A108" s="10" t="s">
        <v>100</v>
      </c>
      <c r="B108" s="35">
        <v>10094.21746</v>
      </c>
      <c r="C108" s="35">
        <v>8273.0080099999996</v>
      </c>
      <c r="D108" s="35">
        <v>1626.70082</v>
      </c>
      <c r="E108" s="35"/>
    </row>
    <row r="109" spans="1:5" x14ac:dyDescent="0.25">
      <c r="A109" s="10" t="s">
        <v>101</v>
      </c>
      <c r="B109" s="35">
        <v>1355958.5671999999</v>
      </c>
      <c r="C109" s="35">
        <v>27738.067719999999</v>
      </c>
      <c r="D109" s="35">
        <v>7300.7296999999999</v>
      </c>
      <c r="E109" s="35"/>
    </row>
    <row r="110" spans="1:5" ht="30" x14ac:dyDescent="0.25">
      <c r="A110" s="10" t="s">
        <v>102</v>
      </c>
      <c r="B110" s="35">
        <v>362.12741999999997</v>
      </c>
      <c r="C110" s="35">
        <v>257.22366</v>
      </c>
      <c r="D110" s="35">
        <v>93.418459999999996</v>
      </c>
      <c r="E110" s="35"/>
    </row>
    <row r="111" spans="1:5" x14ac:dyDescent="0.25">
      <c r="A111" s="10" t="s">
        <v>103</v>
      </c>
      <c r="B111" s="35">
        <v>111910.51953000001</v>
      </c>
      <c r="C111" s="35">
        <v>2321.8184500000002</v>
      </c>
      <c r="D111" s="35">
        <v>593.15481999999997</v>
      </c>
      <c r="E111" s="35">
        <v>1767.6279999999999</v>
      </c>
    </row>
    <row r="112" spans="1:5" x14ac:dyDescent="0.25">
      <c r="A112" s="10" t="s">
        <v>104</v>
      </c>
      <c r="B112" s="35">
        <v>19263.83509</v>
      </c>
      <c r="C112" s="35">
        <v>13521.33159</v>
      </c>
      <c r="D112" s="35">
        <v>3985.3742200000002</v>
      </c>
      <c r="E112" s="35"/>
    </row>
    <row r="113" spans="1:5" x14ac:dyDescent="0.25">
      <c r="A113" s="10" t="s">
        <v>105</v>
      </c>
      <c r="B113" s="35">
        <v>50340.593800000002</v>
      </c>
      <c r="C113" s="35">
        <v>1338.0934099999999</v>
      </c>
      <c r="D113" s="35">
        <v>366.03667000000002</v>
      </c>
      <c r="E113" s="35"/>
    </row>
    <row r="114" spans="1:5" x14ac:dyDescent="0.25">
      <c r="A114" s="10" t="s">
        <v>106</v>
      </c>
      <c r="B114" s="35">
        <v>966.99595999999997</v>
      </c>
      <c r="C114" s="35">
        <v>633.63553999999999</v>
      </c>
      <c r="D114" s="35">
        <v>151.1027</v>
      </c>
      <c r="E114" s="35"/>
    </row>
    <row r="115" spans="1:5" ht="30" x14ac:dyDescent="0.25">
      <c r="A115" s="10" t="s">
        <v>107</v>
      </c>
      <c r="B115" s="35">
        <v>13125.871859999999</v>
      </c>
      <c r="C115" s="35">
        <v>6902.2306600000002</v>
      </c>
      <c r="D115" s="35">
        <v>2110.2254800000001</v>
      </c>
      <c r="E115" s="35"/>
    </row>
    <row r="116" spans="1:5" ht="30" x14ac:dyDescent="0.25">
      <c r="A116" s="10" t="s">
        <v>108</v>
      </c>
      <c r="B116" s="35">
        <v>6656.8627500000002</v>
      </c>
      <c r="C116" s="35">
        <v>1496.3668299999999</v>
      </c>
      <c r="D116" s="35">
        <v>598.35455999999999</v>
      </c>
      <c r="E116" s="35">
        <v>223.49417</v>
      </c>
    </row>
    <row r="117" spans="1:5" ht="30" x14ac:dyDescent="0.25">
      <c r="A117" s="10" t="s">
        <v>109</v>
      </c>
      <c r="B117" s="35">
        <v>43431.023390000002</v>
      </c>
      <c r="C117" s="35">
        <v>4166.2111599999998</v>
      </c>
      <c r="D117" s="35">
        <v>1309.2288900000001</v>
      </c>
      <c r="E117" s="35">
        <v>767.40899999999999</v>
      </c>
    </row>
    <row r="118" spans="1:5" x14ac:dyDescent="0.25">
      <c r="A118" s="25" t="s">
        <v>2</v>
      </c>
      <c r="B118" s="36">
        <v>6960462</v>
      </c>
      <c r="C118" s="36">
        <v>369338.21599</v>
      </c>
      <c r="D118" s="36">
        <v>99733.207920000001</v>
      </c>
      <c r="E118" s="36">
        <v>1040078.24133</v>
      </c>
    </row>
  </sheetData>
  <mergeCells count="80">
    <mergeCell ref="A1:D1"/>
    <mergeCell ref="A2:D2"/>
    <mergeCell ref="A5:C5"/>
    <mergeCell ref="A75:C75"/>
    <mergeCell ref="A82:A83"/>
    <mergeCell ref="B82:B83"/>
    <mergeCell ref="A6:C6"/>
    <mergeCell ref="A7:C7"/>
    <mergeCell ref="A73:C73"/>
    <mergeCell ref="A74:C74"/>
    <mergeCell ref="A76:C76"/>
    <mergeCell ref="A77:C77"/>
    <mergeCell ref="C82:E82"/>
    <mergeCell ref="A8:C8"/>
    <mergeCell ref="A24:C24"/>
    <mergeCell ref="A32:C32"/>
    <mergeCell ref="A31:C31"/>
    <mergeCell ref="A30:C30"/>
    <mergeCell ref="A29:C29"/>
    <mergeCell ref="A10:C10"/>
    <mergeCell ref="A9:C9"/>
    <mergeCell ref="A16:C16"/>
    <mergeCell ref="A15:C15"/>
    <mergeCell ref="A14:C14"/>
    <mergeCell ref="A41:C41"/>
    <mergeCell ref="A38:C38"/>
    <mergeCell ref="A13:C13"/>
    <mergeCell ref="A12:C12"/>
    <mergeCell ref="A11:C11"/>
    <mergeCell ref="A18:C18"/>
    <mergeCell ref="A17:C17"/>
    <mergeCell ref="A23:C23"/>
    <mergeCell ref="A22:C22"/>
    <mergeCell ref="A21:C21"/>
    <mergeCell ref="A20:C20"/>
    <mergeCell ref="A19:C19"/>
    <mergeCell ref="A28:C28"/>
    <mergeCell ref="A27:C27"/>
    <mergeCell ref="A26:C26"/>
    <mergeCell ref="A25:C25"/>
    <mergeCell ref="A37:C37"/>
    <mergeCell ref="A36:C36"/>
    <mergeCell ref="A35:C35"/>
    <mergeCell ref="A34:C34"/>
    <mergeCell ref="A33:C33"/>
    <mergeCell ref="A40:C40"/>
    <mergeCell ref="A39:C39"/>
    <mergeCell ref="A71:C71"/>
    <mergeCell ref="A70:C70"/>
    <mergeCell ref="A69:C69"/>
    <mergeCell ref="A68:C68"/>
    <mergeCell ref="A67:C67"/>
    <mergeCell ref="A66:C66"/>
    <mergeCell ref="A65:C65"/>
    <mergeCell ref="A64:C64"/>
    <mergeCell ref="A63:C63"/>
    <mergeCell ref="A62:C62"/>
    <mergeCell ref="A61:C61"/>
    <mergeCell ref="A60:C60"/>
    <mergeCell ref="A57:C57"/>
    <mergeCell ref="A59:C59"/>
    <mergeCell ref="A43:C43"/>
    <mergeCell ref="A42:C42"/>
    <mergeCell ref="A50:C50"/>
    <mergeCell ref="A49:C49"/>
    <mergeCell ref="A48:C48"/>
    <mergeCell ref="A47:C47"/>
    <mergeCell ref="A46:C46"/>
    <mergeCell ref="A78:C78"/>
    <mergeCell ref="A79:C79"/>
    <mergeCell ref="A58:C58"/>
    <mergeCell ref="A45:C45"/>
    <mergeCell ref="A44:C44"/>
    <mergeCell ref="A55:C55"/>
    <mergeCell ref="A54:C54"/>
    <mergeCell ref="A53:C53"/>
    <mergeCell ref="A52:C52"/>
    <mergeCell ref="A51:C51"/>
    <mergeCell ref="A56:C56"/>
    <mergeCell ref="A72:C7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view="pageBreakPreview" zoomScaleNormal="100" zoomScaleSheetLayoutView="100" workbookViewId="0">
      <selection activeCell="H56" sqref="H56"/>
    </sheetView>
  </sheetViews>
  <sheetFormatPr defaultRowHeight="15" x14ac:dyDescent="0.25"/>
  <cols>
    <col min="1" max="1" width="38.7109375" customWidth="1"/>
    <col min="2" max="2" width="13.140625" customWidth="1"/>
    <col min="3" max="3" width="14.42578125" customWidth="1"/>
    <col min="4" max="4" width="15" customWidth="1"/>
    <col min="5" max="5" width="14.140625" customWidth="1"/>
    <col min="6" max="6" width="14.28515625" customWidth="1"/>
    <col min="7" max="8" width="14" customWidth="1"/>
    <col min="9" max="9" width="13.85546875" customWidth="1"/>
    <col min="10" max="10" width="12.5703125" customWidth="1"/>
    <col min="11" max="11" width="11" customWidth="1"/>
    <col min="12" max="13" width="14" customWidth="1"/>
    <col min="14" max="14" width="14.85546875" customWidth="1"/>
    <col min="15" max="15" width="14" customWidth="1"/>
    <col min="16" max="16" width="11.85546875" customWidth="1"/>
  </cols>
  <sheetData>
    <row r="1" spans="1:20" s="15" customFormat="1" ht="15.75" x14ac:dyDescent="0.25">
      <c r="A1" s="18"/>
      <c r="C1" s="16" t="s">
        <v>8</v>
      </c>
    </row>
    <row r="2" spans="1:20" x14ac:dyDescent="0.25">
      <c r="A2" s="19" t="str">
        <f>TEXT(EndData2,"[$-FC19]ДД.ММ.ГГГ")</f>
        <v>00.01.1900</v>
      </c>
      <c r="C2" s="11"/>
      <c r="P2" s="13" t="s">
        <v>7</v>
      </c>
    </row>
    <row r="3" spans="1:20" s="14" customFormat="1" ht="51" x14ac:dyDescent="0.25">
      <c r="A3" s="17" t="s">
        <v>17</v>
      </c>
      <c r="B3" s="33" t="s">
        <v>18</v>
      </c>
      <c r="C3" s="34" t="s">
        <v>19</v>
      </c>
      <c r="D3" s="34" t="s">
        <v>20</v>
      </c>
      <c r="E3" s="34" t="s">
        <v>21</v>
      </c>
      <c r="F3" s="34" t="s">
        <v>22</v>
      </c>
      <c r="G3" s="34" t="s">
        <v>23</v>
      </c>
      <c r="H3" s="34" t="s">
        <v>24</v>
      </c>
      <c r="I3" s="34" t="s">
        <v>25</v>
      </c>
      <c r="J3" s="34" t="s">
        <v>26</v>
      </c>
      <c r="K3" s="34" t="s">
        <v>27</v>
      </c>
      <c r="L3" s="34" t="s">
        <v>28</v>
      </c>
      <c r="M3" s="34" t="s">
        <v>29</v>
      </c>
      <c r="N3" s="34" t="s">
        <v>30</v>
      </c>
      <c r="O3" s="34" t="s">
        <v>31</v>
      </c>
      <c r="P3" s="12" t="s">
        <v>6</v>
      </c>
    </row>
    <row r="4" spans="1:20" ht="45" x14ac:dyDescent="0.25">
      <c r="A4" s="32" t="s">
        <v>34</v>
      </c>
      <c r="B4" s="37"/>
      <c r="C4" s="37">
        <v>16655.330000000002</v>
      </c>
      <c r="D4" s="37">
        <v>25663.25</v>
      </c>
      <c r="E4" s="37">
        <v>1830</v>
      </c>
      <c r="F4" s="37">
        <v>464.5</v>
      </c>
      <c r="G4" s="37">
        <v>23227.083330000001</v>
      </c>
      <c r="H4" s="37">
        <v>12136.11</v>
      </c>
      <c r="I4" s="37">
        <v>8000</v>
      </c>
      <c r="J4" s="37">
        <v>10790.583329999999</v>
      </c>
      <c r="K4" s="37">
        <v>5415</v>
      </c>
      <c r="L4" s="37"/>
      <c r="M4" s="37">
        <v>231.16667000000001</v>
      </c>
      <c r="N4" s="37">
        <v>18502.832999999999</v>
      </c>
      <c r="O4" s="37">
        <v>20000</v>
      </c>
      <c r="P4" s="38">
        <v>142915.85633000001</v>
      </c>
      <c r="Q4" s="31"/>
      <c r="R4" s="31"/>
      <c r="S4" s="31"/>
      <c r="T4" s="31"/>
    </row>
    <row r="5" spans="1:20" ht="45" x14ac:dyDescent="0.25">
      <c r="A5" s="32" t="s">
        <v>35</v>
      </c>
      <c r="B5" s="37">
        <v>11591.811</v>
      </c>
      <c r="C5" s="37">
        <v>1145.1600000000001</v>
      </c>
      <c r="D5" s="37">
        <v>104</v>
      </c>
      <c r="E5" s="37">
        <v>1150</v>
      </c>
      <c r="F5" s="37"/>
      <c r="G5" s="37">
        <v>14881.761930000001</v>
      </c>
      <c r="H5" s="37">
        <v>20676.939999999999</v>
      </c>
      <c r="I5" s="37">
        <v>7100</v>
      </c>
      <c r="J5" s="37">
        <v>19705.852879999999</v>
      </c>
      <c r="K5" s="37">
        <v>13269.48</v>
      </c>
      <c r="L5" s="37"/>
      <c r="M5" s="37"/>
      <c r="N5" s="37">
        <v>5400</v>
      </c>
      <c r="O5" s="37">
        <v>6539.9</v>
      </c>
      <c r="P5" s="38">
        <v>101564.90581</v>
      </c>
      <c r="Q5" s="31"/>
      <c r="R5" s="31"/>
      <c r="S5" s="31"/>
      <c r="T5" s="31"/>
    </row>
    <row r="6" spans="1:20" ht="60" x14ac:dyDescent="0.25">
      <c r="A6" s="32" t="s">
        <v>36</v>
      </c>
      <c r="B6" s="37">
        <v>33966.049319999998</v>
      </c>
      <c r="C6" s="37">
        <v>38899.381000000001</v>
      </c>
      <c r="D6" s="37">
        <v>21600</v>
      </c>
      <c r="E6" s="37">
        <v>8000</v>
      </c>
      <c r="F6" s="37"/>
      <c r="G6" s="37">
        <v>16397.833330000001</v>
      </c>
      <c r="H6" s="37">
        <v>6128.3</v>
      </c>
      <c r="I6" s="37">
        <v>4000</v>
      </c>
      <c r="J6" s="37">
        <v>18651.557000000001</v>
      </c>
      <c r="K6" s="37">
        <v>5250</v>
      </c>
      <c r="L6" s="37">
        <v>12338.25</v>
      </c>
      <c r="M6" s="37">
        <v>7458.8333300000004</v>
      </c>
      <c r="N6" s="37">
        <v>9700</v>
      </c>
      <c r="O6" s="37">
        <v>20425.990000000002</v>
      </c>
      <c r="P6" s="38">
        <v>202816.19398000001</v>
      </c>
      <c r="Q6" s="31"/>
      <c r="R6" s="31"/>
      <c r="S6" s="31"/>
      <c r="T6" s="31"/>
    </row>
    <row r="7" spans="1:20" ht="135" x14ac:dyDescent="0.25">
      <c r="A7" s="32" t="s">
        <v>37</v>
      </c>
      <c r="B7" s="37">
        <v>21103.99238</v>
      </c>
      <c r="C7" s="37">
        <v>19248.114079999999</v>
      </c>
      <c r="D7" s="37">
        <v>183.12</v>
      </c>
      <c r="E7" s="37"/>
      <c r="F7" s="37"/>
      <c r="G7" s="37">
        <v>2356.1867699999998</v>
      </c>
      <c r="H7" s="37">
        <v>3140.2652800000001</v>
      </c>
      <c r="I7" s="37">
        <v>715.19974000000002</v>
      </c>
      <c r="J7" s="37">
        <v>3374.84818</v>
      </c>
      <c r="K7" s="37">
        <v>882.31214</v>
      </c>
      <c r="L7" s="37">
        <v>812.92</v>
      </c>
      <c r="M7" s="37"/>
      <c r="N7" s="37">
        <v>16174.876399999999</v>
      </c>
      <c r="O7" s="37">
        <v>500</v>
      </c>
      <c r="P7" s="38">
        <v>68491.834969999996</v>
      </c>
      <c r="Q7" s="31"/>
      <c r="R7" s="31"/>
      <c r="S7" s="31"/>
      <c r="T7" s="31"/>
    </row>
    <row r="8" spans="1:20" ht="105" x14ac:dyDescent="0.25">
      <c r="A8" s="32" t="s">
        <v>38</v>
      </c>
      <c r="B8" s="37">
        <v>180</v>
      </c>
      <c r="C8" s="37">
        <v>16.649999999999999</v>
      </c>
      <c r="D8" s="37"/>
      <c r="E8" s="37"/>
      <c r="F8" s="37"/>
      <c r="G8" s="37">
        <v>35.591670000000001</v>
      </c>
      <c r="H8" s="37"/>
      <c r="I8" s="37"/>
      <c r="J8" s="37"/>
      <c r="K8" s="37">
        <v>20.242000000000001</v>
      </c>
      <c r="L8" s="37"/>
      <c r="M8" s="37"/>
      <c r="N8" s="37"/>
      <c r="O8" s="37"/>
      <c r="P8" s="38">
        <v>252.48366999999999</v>
      </c>
      <c r="Q8" s="31"/>
      <c r="R8" s="31"/>
      <c r="S8" s="31"/>
      <c r="T8" s="31"/>
    </row>
    <row r="9" spans="1:20" ht="90" x14ac:dyDescent="0.25">
      <c r="A9" s="32" t="s">
        <v>39</v>
      </c>
      <c r="B9" s="37"/>
      <c r="C9" s="37">
        <v>4485.83</v>
      </c>
      <c r="D9" s="37">
        <v>652.75</v>
      </c>
      <c r="E9" s="37">
        <v>559</v>
      </c>
      <c r="F9" s="37">
        <v>146.17400000000001</v>
      </c>
      <c r="G9" s="37">
        <v>655.41665999999998</v>
      </c>
      <c r="H9" s="37">
        <v>10.5</v>
      </c>
      <c r="I9" s="37"/>
      <c r="J9" s="37"/>
      <c r="K9" s="37"/>
      <c r="L9" s="37">
        <v>267.58332999999999</v>
      </c>
      <c r="M9" s="37">
        <v>252.33332999999999</v>
      </c>
      <c r="N9" s="37"/>
      <c r="O9" s="37">
        <v>172.8</v>
      </c>
      <c r="P9" s="38">
        <v>7202.3873199999998</v>
      </c>
      <c r="Q9" s="31"/>
      <c r="R9" s="31"/>
      <c r="S9" s="31"/>
      <c r="T9" s="31"/>
    </row>
    <row r="10" spans="1:20" ht="105" x14ac:dyDescent="0.25">
      <c r="A10" s="32" t="s">
        <v>40</v>
      </c>
      <c r="B10" s="37">
        <v>876.5</v>
      </c>
      <c r="C10" s="37">
        <v>311.40661999999998</v>
      </c>
      <c r="D10" s="37">
        <v>186.8</v>
      </c>
      <c r="E10" s="37">
        <v>101.9</v>
      </c>
      <c r="F10" s="37"/>
      <c r="G10" s="37"/>
      <c r="H10" s="37"/>
      <c r="I10" s="37">
        <v>90</v>
      </c>
      <c r="J10" s="37">
        <v>83</v>
      </c>
      <c r="K10" s="37"/>
      <c r="L10" s="37">
        <v>86.85</v>
      </c>
      <c r="M10" s="37">
        <v>261.14</v>
      </c>
      <c r="N10" s="37">
        <v>92.275000000000006</v>
      </c>
      <c r="O10" s="37">
        <v>117.18</v>
      </c>
      <c r="P10" s="38">
        <v>2207.0516200000002</v>
      </c>
      <c r="Q10" s="31"/>
      <c r="R10" s="31"/>
      <c r="S10" s="31"/>
      <c r="T10" s="31"/>
    </row>
    <row r="11" spans="1:20" ht="96.75" customHeight="1" x14ac:dyDescent="0.25">
      <c r="A11" s="32" t="s">
        <v>41</v>
      </c>
      <c r="B11" s="37">
        <v>2529.8000000000002</v>
      </c>
      <c r="C11" s="37">
        <v>939.25900000000001</v>
      </c>
      <c r="D11" s="37">
        <v>225</v>
      </c>
      <c r="E11" s="37">
        <v>284</v>
      </c>
      <c r="F11" s="37"/>
      <c r="G11" s="37">
        <v>170.4</v>
      </c>
      <c r="H11" s="37">
        <v>39</v>
      </c>
      <c r="I11" s="37">
        <v>68</v>
      </c>
      <c r="J11" s="37">
        <v>407.75</v>
      </c>
      <c r="K11" s="37">
        <v>40.05733</v>
      </c>
      <c r="L11" s="37">
        <v>124.536</v>
      </c>
      <c r="M11" s="37">
        <v>192.55</v>
      </c>
      <c r="N11" s="37">
        <v>267.03289999999998</v>
      </c>
      <c r="O11" s="37">
        <v>245.33868000000001</v>
      </c>
      <c r="P11" s="38">
        <v>5532.7239099999997</v>
      </c>
      <c r="Q11" s="31"/>
      <c r="R11" s="31"/>
      <c r="S11" s="31"/>
      <c r="T11" s="31"/>
    </row>
    <row r="12" spans="1:20" ht="135" x14ac:dyDescent="0.25">
      <c r="A12" s="32" t="s">
        <v>42</v>
      </c>
      <c r="B12" s="37">
        <v>21909.209419999999</v>
      </c>
      <c r="C12" s="37">
        <v>1033</v>
      </c>
      <c r="D12" s="37"/>
      <c r="E12" s="37"/>
      <c r="F12" s="37"/>
      <c r="G12" s="37"/>
      <c r="H12" s="37"/>
      <c r="I12" s="37"/>
      <c r="J12" s="37">
        <v>110.8</v>
      </c>
      <c r="K12" s="37"/>
      <c r="L12" s="37"/>
      <c r="M12" s="37"/>
      <c r="N12" s="37"/>
      <c r="O12" s="37"/>
      <c r="P12" s="38">
        <v>23053.009419999998</v>
      </c>
      <c r="Q12" s="31"/>
      <c r="R12" s="31"/>
      <c r="S12" s="31"/>
      <c r="T12" s="31"/>
    </row>
    <row r="13" spans="1:20" ht="120" x14ac:dyDescent="0.25">
      <c r="A13" s="32" t="s">
        <v>43</v>
      </c>
      <c r="B13" s="37"/>
      <c r="C13" s="37">
        <v>4813.7194799999997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>
        <v>4813.7194799999997</v>
      </c>
      <c r="Q13" s="31"/>
      <c r="R13" s="31"/>
      <c r="S13" s="31"/>
      <c r="T13" s="31"/>
    </row>
    <row r="14" spans="1:20" ht="120" x14ac:dyDescent="0.25">
      <c r="A14" s="32" t="s">
        <v>44</v>
      </c>
      <c r="B14" s="37">
        <v>250</v>
      </c>
      <c r="C14" s="37">
        <v>412.94502</v>
      </c>
      <c r="D14" s="37"/>
      <c r="E14" s="37"/>
      <c r="F14" s="37"/>
      <c r="G14" s="37">
        <v>40</v>
      </c>
      <c r="H14" s="37"/>
      <c r="I14" s="37"/>
      <c r="J14" s="37">
        <v>38.298999999999999</v>
      </c>
      <c r="K14" s="37"/>
      <c r="L14" s="37"/>
      <c r="M14" s="37"/>
      <c r="N14" s="37"/>
      <c r="O14" s="37"/>
      <c r="P14" s="38">
        <v>741.24401999999998</v>
      </c>
      <c r="Q14" s="31"/>
      <c r="R14" s="31"/>
      <c r="S14" s="31"/>
      <c r="T14" s="31"/>
    </row>
    <row r="15" spans="1:20" ht="394.5" customHeight="1" x14ac:dyDescent="0.25">
      <c r="A15" s="32" t="s">
        <v>45</v>
      </c>
      <c r="B15" s="37">
        <v>19100</v>
      </c>
      <c r="C15" s="37">
        <v>12667.31162</v>
      </c>
      <c r="D15" s="37">
        <v>2700</v>
      </c>
      <c r="E15" s="37">
        <v>1964.20697</v>
      </c>
      <c r="F15" s="37"/>
      <c r="G15" s="37">
        <v>3780.25</v>
      </c>
      <c r="H15" s="37">
        <v>1579.7619999999999</v>
      </c>
      <c r="I15" s="37">
        <v>373</v>
      </c>
      <c r="J15" s="37">
        <v>3640</v>
      </c>
      <c r="K15" s="37">
        <v>2200</v>
      </c>
      <c r="L15" s="37">
        <v>2179.25</v>
      </c>
      <c r="M15" s="37">
        <v>1500</v>
      </c>
      <c r="N15" s="37">
        <v>1304.1292599999999</v>
      </c>
      <c r="O15" s="37">
        <v>1830</v>
      </c>
      <c r="P15" s="38">
        <v>54817.909849999996</v>
      </c>
      <c r="Q15" s="31"/>
      <c r="R15" s="31"/>
      <c r="S15" s="31"/>
      <c r="T15" s="31"/>
    </row>
    <row r="16" spans="1:20" ht="195" x14ac:dyDescent="0.25">
      <c r="A16" s="32" t="s">
        <v>46</v>
      </c>
      <c r="B16" s="37">
        <v>219290.53607</v>
      </c>
      <c r="C16" s="37">
        <v>70500</v>
      </c>
      <c r="D16" s="37">
        <v>35925</v>
      </c>
      <c r="E16" s="37">
        <v>20550</v>
      </c>
      <c r="F16" s="37">
        <v>9814.2000000000007</v>
      </c>
      <c r="G16" s="37">
        <v>4447</v>
      </c>
      <c r="H16" s="37">
        <v>9000</v>
      </c>
      <c r="I16" s="37">
        <v>1500</v>
      </c>
      <c r="J16" s="37">
        <v>18954.68</v>
      </c>
      <c r="K16" s="37">
        <v>12043.58</v>
      </c>
      <c r="L16" s="37">
        <v>28899.65</v>
      </c>
      <c r="M16" s="37">
        <v>14056</v>
      </c>
      <c r="N16" s="37">
        <v>7614.1116000000002</v>
      </c>
      <c r="O16" s="37">
        <v>18156.957999999999</v>
      </c>
      <c r="P16" s="38">
        <v>470751.71567000001</v>
      </c>
      <c r="Q16" s="31"/>
      <c r="R16" s="31"/>
      <c r="S16" s="31"/>
      <c r="T16" s="31"/>
    </row>
    <row r="17" spans="1:20" ht="120" x14ac:dyDescent="0.25">
      <c r="A17" s="32" t="s">
        <v>47</v>
      </c>
      <c r="B17" s="37"/>
      <c r="C17" s="37">
        <v>2200</v>
      </c>
      <c r="D17" s="37">
        <v>276.31556999999998</v>
      </c>
      <c r="E17" s="37"/>
      <c r="F17" s="37"/>
      <c r="G17" s="37"/>
      <c r="H17" s="37">
        <v>67.5</v>
      </c>
      <c r="I17" s="37">
        <v>10.045249999999999</v>
      </c>
      <c r="J17" s="37">
        <v>2079</v>
      </c>
      <c r="K17" s="37"/>
      <c r="L17" s="37">
        <v>50</v>
      </c>
      <c r="M17" s="37">
        <v>1153.75</v>
      </c>
      <c r="N17" s="37"/>
      <c r="O17" s="37"/>
      <c r="P17" s="38">
        <v>5836.6108199999999</v>
      </c>
      <c r="Q17" s="31"/>
      <c r="R17" s="31"/>
      <c r="S17" s="31"/>
      <c r="T17" s="31"/>
    </row>
    <row r="18" spans="1:20" ht="165" x14ac:dyDescent="0.25">
      <c r="A18" s="32" t="s">
        <v>48</v>
      </c>
      <c r="B18" s="37">
        <v>23.119879999999998</v>
      </c>
      <c r="C18" s="37">
        <v>11.08822</v>
      </c>
      <c r="D18" s="37"/>
      <c r="E18" s="37"/>
      <c r="F18" s="37"/>
      <c r="G18" s="37"/>
      <c r="H18" s="37">
        <v>3.7250000000000001</v>
      </c>
      <c r="I18" s="37"/>
      <c r="J18" s="37">
        <v>3.7250000000000001</v>
      </c>
      <c r="K18" s="37"/>
      <c r="L18" s="37"/>
      <c r="M18" s="37"/>
      <c r="N18" s="37"/>
      <c r="O18" s="37"/>
      <c r="P18" s="38">
        <v>41.658099999999997</v>
      </c>
      <c r="Q18" s="31"/>
      <c r="R18" s="31"/>
      <c r="S18" s="31"/>
      <c r="T18" s="31"/>
    </row>
    <row r="19" spans="1:20" ht="105" x14ac:dyDescent="0.25">
      <c r="A19" s="32" t="s">
        <v>49</v>
      </c>
      <c r="B19" s="37">
        <v>150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>
        <v>150</v>
      </c>
      <c r="Q19" s="31"/>
      <c r="R19" s="31"/>
      <c r="S19" s="31"/>
      <c r="T19" s="31"/>
    </row>
    <row r="20" spans="1:20" ht="150" x14ac:dyDescent="0.25">
      <c r="A20" s="32" t="s">
        <v>50</v>
      </c>
      <c r="B20" s="37">
        <v>10000</v>
      </c>
      <c r="C20" s="37">
        <v>2600</v>
      </c>
      <c r="D20" s="37">
        <v>420</v>
      </c>
      <c r="E20" s="37">
        <v>294.60000000000002</v>
      </c>
      <c r="F20" s="37">
        <v>50</v>
      </c>
      <c r="G20" s="37">
        <v>73.084999999999994</v>
      </c>
      <c r="H20" s="37">
        <v>31.45</v>
      </c>
      <c r="I20" s="37">
        <v>27</v>
      </c>
      <c r="J20" s="37">
        <v>1271.5</v>
      </c>
      <c r="K20" s="37">
        <v>241.2</v>
      </c>
      <c r="L20" s="37">
        <v>240</v>
      </c>
      <c r="M20" s="37">
        <v>107.5</v>
      </c>
      <c r="N20" s="37"/>
      <c r="O20" s="37">
        <v>349.94400000000002</v>
      </c>
      <c r="P20" s="38">
        <v>15706.279</v>
      </c>
      <c r="Q20" s="31"/>
      <c r="R20" s="31"/>
      <c r="S20" s="31"/>
      <c r="T20" s="31"/>
    </row>
    <row r="21" spans="1:20" ht="150" x14ac:dyDescent="0.25">
      <c r="A21" s="32" t="s">
        <v>51</v>
      </c>
      <c r="B21" s="37">
        <v>196472.18510999999</v>
      </c>
      <c r="C21" s="37">
        <v>92800</v>
      </c>
      <c r="D21" s="37">
        <v>24777.13</v>
      </c>
      <c r="E21" s="37">
        <v>15500</v>
      </c>
      <c r="F21" s="37">
        <v>2352.2199999999998</v>
      </c>
      <c r="G21" s="37">
        <v>6269.2</v>
      </c>
      <c r="H21" s="37">
        <v>4300</v>
      </c>
      <c r="I21" s="37">
        <v>2407.1</v>
      </c>
      <c r="J21" s="37">
        <v>29085.394</v>
      </c>
      <c r="K21" s="37">
        <v>3463.32</v>
      </c>
      <c r="L21" s="37">
        <v>6607.6</v>
      </c>
      <c r="M21" s="37">
        <v>6271.3</v>
      </c>
      <c r="N21" s="37"/>
      <c r="O21" s="37">
        <v>5636.9430000000002</v>
      </c>
      <c r="P21" s="38">
        <v>395942.39211000002</v>
      </c>
      <c r="Q21" s="31"/>
      <c r="R21" s="31"/>
      <c r="S21" s="31"/>
      <c r="T21" s="31"/>
    </row>
    <row r="22" spans="1:20" ht="90" x14ac:dyDescent="0.25">
      <c r="A22" s="32" t="s">
        <v>52</v>
      </c>
      <c r="B22" s="37">
        <v>15687.18549</v>
      </c>
      <c r="C22" s="37">
        <v>1299.625</v>
      </c>
      <c r="D22" s="37">
        <v>1059.25</v>
      </c>
      <c r="E22" s="37">
        <v>334</v>
      </c>
      <c r="F22" s="37"/>
      <c r="G22" s="37">
        <v>2000</v>
      </c>
      <c r="H22" s="37">
        <v>70.912570000000002</v>
      </c>
      <c r="I22" s="37">
        <v>45</v>
      </c>
      <c r="J22" s="37">
        <v>3029.8733400000001</v>
      </c>
      <c r="K22" s="37">
        <v>100</v>
      </c>
      <c r="L22" s="37">
        <v>170</v>
      </c>
      <c r="M22" s="37">
        <v>300</v>
      </c>
      <c r="N22" s="37">
        <v>1145.4490000000001</v>
      </c>
      <c r="O22" s="37">
        <v>2107.1923999999999</v>
      </c>
      <c r="P22" s="38">
        <v>27348.487799999999</v>
      </c>
      <c r="Q22" s="31"/>
      <c r="R22" s="31"/>
      <c r="S22" s="31"/>
      <c r="T22" s="31"/>
    </row>
    <row r="23" spans="1:20" ht="120" x14ac:dyDescent="0.25">
      <c r="A23" s="32" t="s">
        <v>53</v>
      </c>
      <c r="B23" s="37">
        <v>607.57604000000003</v>
      </c>
      <c r="C23" s="37">
        <v>237.42599999999999</v>
      </c>
      <c r="D23" s="37">
        <v>215</v>
      </c>
      <c r="E23" s="37">
        <v>140.05000000000001</v>
      </c>
      <c r="F23" s="37">
        <v>30</v>
      </c>
      <c r="G23" s="37"/>
      <c r="H23" s="37">
        <v>60</v>
      </c>
      <c r="I23" s="37"/>
      <c r="J23" s="37">
        <v>208.3</v>
      </c>
      <c r="K23" s="37"/>
      <c r="L23" s="37">
        <v>125.8</v>
      </c>
      <c r="M23" s="37">
        <v>191.1</v>
      </c>
      <c r="N23" s="37">
        <v>62.5</v>
      </c>
      <c r="O23" s="37">
        <v>6.51</v>
      </c>
      <c r="P23" s="38">
        <v>1884.2620400000001</v>
      </c>
      <c r="Q23" s="31"/>
      <c r="R23" s="31"/>
      <c r="S23" s="31"/>
      <c r="T23" s="31"/>
    </row>
    <row r="24" spans="1:20" ht="90" x14ac:dyDescent="0.25">
      <c r="A24" s="32" t="s">
        <v>54</v>
      </c>
      <c r="B24" s="37">
        <v>537.83399999999995</v>
      </c>
      <c r="C24" s="37">
        <v>476.75688000000002</v>
      </c>
      <c r="D24" s="37">
        <v>300</v>
      </c>
      <c r="E24" s="37">
        <v>250</v>
      </c>
      <c r="F24" s="37">
        <v>200</v>
      </c>
      <c r="G24" s="37">
        <v>300</v>
      </c>
      <c r="H24" s="37">
        <v>27.581890000000001</v>
      </c>
      <c r="I24" s="37">
        <v>45</v>
      </c>
      <c r="J24" s="37">
        <v>273.25</v>
      </c>
      <c r="K24" s="37">
        <v>40</v>
      </c>
      <c r="L24" s="37">
        <v>65.644000000000005</v>
      </c>
      <c r="M24" s="37">
        <v>160</v>
      </c>
      <c r="N24" s="37">
        <v>85.227000000000004</v>
      </c>
      <c r="O24" s="37">
        <v>597.09730000000002</v>
      </c>
      <c r="P24" s="38">
        <v>3358.3910700000001</v>
      </c>
      <c r="Q24" s="31"/>
      <c r="R24" s="31"/>
      <c r="S24" s="31"/>
      <c r="T24" s="31"/>
    </row>
    <row r="25" spans="1:20" ht="105" x14ac:dyDescent="0.25">
      <c r="A25" s="32" t="s">
        <v>55</v>
      </c>
      <c r="B25" s="37">
        <v>3075.1780399999998</v>
      </c>
      <c r="C25" s="37">
        <v>4030.1968000000002</v>
      </c>
      <c r="D25" s="37">
        <v>600</v>
      </c>
      <c r="E25" s="37"/>
      <c r="F25" s="37"/>
      <c r="G25" s="37">
        <v>285.70832999999999</v>
      </c>
      <c r="H25" s="37">
        <v>135.809</v>
      </c>
      <c r="I25" s="37"/>
      <c r="J25" s="37">
        <v>1343.682</v>
      </c>
      <c r="K25" s="37">
        <v>336.26799999999997</v>
      </c>
      <c r="L25" s="37"/>
      <c r="M25" s="37"/>
      <c r="N25" s="37">
        <v>46.637500000000003</v>
      </c>
      <c r="O25" s="37"/>
      <c r="P25" s="38">
        <v>9853.4796700000006</v>
      </c>
      <c r="Q25" s="31"/>
      <c r="R25" s="31"/>
      <c r="S25" s="31"/>
      <c r="T25" s="31"/>
    </row>
    <row r="26" spans="1:20" ht="120" x14ac:dyDescent="0.25">
      <c r="A26" s="32" t="s">
        <v>56</v>
      </c>
      <c r="B26" s="37">
        <v>23465.195220000001</v>
      </c>
      <c r="C26" s="37">
        <v>79920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>
        <v>103385.19521999999</v>
      </c>
      <c r="Q26" s="31"/>
      <c r="R26" s="31"/>
      <c r="S26" s="31"/>
      <c r="T26" s="31"/>
    </row>
    <row r="27" spans="1:20" ht="210" x14ac:dyDescent="0.25">
      <c r="A27" s="32" t="s">
        <v>57</v>
      </c>
      <c r="B27" s="37">
        <v>390.47</v>
      </c>
      <c r="C27" s="37">
        <v>210</v>
      </c>
      <c r="D27" s="37">
        <v>70</v>
      </c>
      <c r="E27" s="37"/>
      <c r="F27" s="37"/>
      <c r="G27" s="37"/>
      <c r="H27" s="37"/>
      <c r="I27" s="37"/>
      <c r="J27" s="37">
        <v>199.49</v>
      </c>
      <c r="K27" s="37"/>
      <c r="L27" s="37"/>
      <c r="M27" s="37"/>
      <c r="N27" s="37"/>
      <c r="O27" s="37"/>
      <c r="P27" s="38">
        <v>869.96</v>
      </c>
      <c r="Q27" s="31"/>
      <c r="R27" s="31"/>
      <c r="S27" s="31"/>
      <c r="T27" s="31"/>
    </row>
    <row r="28" spans="1:20" ht="60" x14ac:dyDescent="0.25">
      <c r="A28" s="32" t="s">
        <v>58</v>
      </c>
      <c r="B28" s="37"/>
      <c r="C28" s="37"/>
      <c r="D28" s="37"/>
      <c r="E28" s="37"/>
      <c r="F28" s="37"/>
      <c r="G28" s="37"/>
      <c r="H28" s="37"/>
      <c r="I28" s="37"/>
      <c r="J28" s="37">
        <v>37208</v>
      </c>
      <c r="K28" s="37"/>
      <c r="L28" s="37"/>
      <c r="M28" s="37"/>
      <c r="N28" s="37"/>
      <c r="O28" s="37"/>
      <c r="P28" s="38">
        <v>37208</v>
      </c>
      <c r="Q28" s="31"/>
      <c r="R28" s="31"/>
      <c r="S28" s="31"/>
      <c r="T28" s="31"/>
    </row>
    <row r="29" spans="1:20" ht="60" x14ac:dyDescent="0.25">
      <c r="A29" s="32" t="s">
        <v>59</v>
      </c>
      <c r="B29" s="37"/>
      <c r="C29" s="37"/>
      <c r="D29" s="37"/>
      <c r="E29" s="37"/>
      <c r="F29" s="37"/>
      <c r="G29" s="37"/>
      <c r="H29" s="37"/>
      <c r="I29" s="37"/>
      <c r="J29" s="37"/>
      <c r="K29" s="37">
        <v>2.2673899999999998</v>
      </c>
      <c r="L29" s="37">
        <v>3.5045600000000001</v>
      </c>
      <c r="M29" s="37"/>
      <c r="N29" s="37"/>
      <c r="O29" s="37"/>
      <c r="P29" s="38">
        <v>5.7719500000000004</v>
      </c>
      <c r="Q29" s="31"/>
      <c r="R29" s="31"/>
      <c r="S29" s="31"/>
      <c r="T29" s="31"/>
    </row>
    <row r="30" spans="1:20" ht="75" x14ac:dyDescent="0.25">
      <c r="A30" s="32" t="s">
        <v>60</v>
      </c>
      <c r="B30" s="37"/>
      <c r="C30" s="37"/>
      <c r="D30" s="37"/>
      <c r="E30" s="37"/>
      <c r="F30" s="37"/>
      <c r="G30" s="37"/>
      <c r="H30" s="37"/>
      <c r="I30" s="37"/>
      <c r="J30" s="37"/>
      <c r="K30" s="37">
        <v>81.229200000000006</v>
      </c>
      <c r="L30" s="37"/>
      <c r="M30" s="37"/>
      <c r="N30" s="37"/>
      <c r="O30" s="37"/>
      <c r="P30" s="38">
        <v>81.229200000000006</v>
      </c>
      <c r="Q30" s="31"/>
      <c r="R30" s="31"/>
      <c r="S30" s="31"/>
      <c r="T30" s="31"/>
    </row>
    <row r="31" spans="1:20" ht="90" x14ac:dyDescent="0.25">
      <c r="A31" s="32" t="s">
        <v>61</v>
      </c>
      <c r="B31" s="37"/>
      <c r="C31" s="37">
        <v>67242.39774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>
        <v>67242.39774</v>
      </c>
      <c r="Q31" s="31"/>
      <c r="R31" s="31"/>
      <c r="S31" s="31"/>
      <c r="T31" s="31"/>
    </row>
    <row r="32" spans="1:20" ht="45" x14ac:dyDescent="0.25">
      <c r="A32" s="32" t="s">
        <v>62</v>
      </c>
      <c r="B32" s="37"/>
      <c r="C32" s="37"/>
      <c r="D32" s="37"/>
      <c r="E32" s="37"/>
      <c r="F32" s="37"/>
      <c r="G32" s="37"/>
      <c r="H32" s="37"/>
      <c r="I32" s="37"/>
      <c r="J32" s="37"/>
      <c r="K32" s="37">
        <v>7300.1148999999996</v>
      </c>
      <c r="L32" s="37"/>
      <c r="M32" s="37"/>
      <c r="N32" s="37"/>
      <c r="O32" s="37"/>
      <c r="P32" s="38">
        <v>7300.1148999999996</v>
      </c>
      <c r="Q32" s="31"/>
      <c r="R32" s="31"/>
      <c r="S32" s="31"/>
      <c r="T32" s="31"/>
    </row>
    <row r="33" spans="1:20" ht="75" x14ac:dyDescent="0.25">
      <c r="A33" s="32" t="s">
        <v>63</v>
      </c>
      <c r="B33" s="37">
        <v>4830.5</v>
      </c>
      <c r="C33" s="37">
        <v>11984.422049999999</v>
      </c>
      <c r="D33" s="37">
        <v>150</v>
      </c>
      <c r="E33" s="37">
        <v>1749.5611699999999</v>
      </c>
      <c r="F33" s="37">
        <v>748.38012000000003</v>
      </c>
      <c r="G33" s="37">
        <v>923.49631999999997</v>
      </c>
      <c r="H33" s="37">
        <v>67.436000000000007</v>
      </c>
      <c r="I33" s="37"/>
      <c r="J33" s="37">
        <v>5530.2174299999997</v>
      </c>
      <c r="K33" s="37">
        <v>919.09447999999998</v>
      </c>
      <c r="L33" s="37">
        <v>1754.646</v>
      </c>
      <c r="M33" s="37"/>
      <c r="N33" s="37">
        <v>61.022030000000001</v>
      </c>
      <c r="O33" s="37">
        <v>308.37927000000002</v>
      </c>
      <c r="P33" s="38">
        <v>29027.154869999998</v>
      </c>
      <c r="Q33" s="31"/>
      <c r="R33" s="31"/>
      <c r="S33" s="31"/>
      <c r="T33" s="31"/>
    </row>
    <row r="34" spans="1:20" ht="60" x14ac:dyDescent="0.25">
      <c r="A34" s="32" t="s">
        <v>64</v>
      </c>
      <c r="B34" s="37">
        <v>45244.02994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8">
        <v>45244.02994</v>
      </c>
      <c r="Q34" s="31"/>
      <c r="R34" s="31"/>
      <c r="S34" s="31"/>
      <c r="T34" s="31"/>
    </row>
    <row r="35" spans="1:20" ht="30" x14ac:dyDescent="0.25">
      <c r="A35" s="32" t="s">
        <v>65</v>
      </c>
      <c r="B35" s="37"/>
      <c r="C35" s="37"/>
      <c r="D35" s="37"/>
      <c r="E35" s="37"/>
      <c r="F35" s="37"/>
      <c r="G35" s="37"/>
      <c r="H35" s="37">
        <v>109.85</v>
      </c>
      <c r="I35" s="37"/>
      <c r="J35" s="37"/>
      <c r="K35" s="37"/>
      <c r="L35" s="37"/>
      <c r="M35" s="37"/>
      <c r="N35" s="37"/>
      <c r="O35" s="37"/>
      <c r="P35" s="38">
        <v>109.85</v>
      </c>
      <c r="Q35" s="31"/>
      <c r="R35" s="31"/>
      <c r="S35" s="31"/>
      <c r="T35" s="31"/>
    </row>
    <row r="36" spans="1:20" ht="30" x14ac:dyDescent="0.25">
      <c r="A36" s="32" t="s">
        <v>66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>
        <v>62.5</v>
      </c>
      <c r="N36" s="37">
        <v>62.5</v>
      </c>
      <c r="O36" s="37"/>
      <c r="P36" s="38">
        <v>125</v>
      </c>
      <c r="Q36" s="31"/>
      <c r="R36" s="31"/>
      <c r="S36" s="31"/>
      <c r="T36" s="31"/>
    </row>
    <row r="37" spans="1:20" ht="30" x14ac:dyDescent="0.25">
      <c r="A37" s="32" t="s">
        <v>67</v>
      </c>
      <c r="B37" s="37"/>
      <c r="C37" s="37"/>
      <c r="D37" s="37"/>
      <c r="E37" s="37"/>
      <c r="F37" s="37"/>
      <c r="G37" s="37"/>
      <c r="H37" s="37"/>
      <c r="I37" s="37"/>
      <c r="J37" s="37">
        <v>2259.16941</v>
      </c>
      <c r="K37" s="37"/>
      <c r="L37" s="37"/>
      <c r="M37" s="37"/>
      <c r="N37" s="37"/>
      <c r="O37" s="37"/>
      <c r="P37" s="38">
        <v>2259.16941</v>
      </c>
      <c r="Q37" s="31"/>
      <c r="R37" s="31"/>
      <c r="S37" s="31"/>
      <c r="T37" s="31"/>
    </row>
    <row r="38" spans="1:20" ht="60" x14ac:dyDescent="0.25">
      <c r="A38" s="32" t="s">
        <v>68</v>
      </c>
      <c r="B38" s="37"/>
      <c r="C38" s="37"/>
      <c r="D38" s="37">
        <v>85.589259999999996</v>
      </c>
      <c r="E38" s="37">
        <v>51.516240000000003</v>
      </c>
      <c r="F38" s="37">
        <v>9</v>
      </c>
      <c r="G38" s="37">
        <v>33.33934</v>
      </c>
      <c r="H38" s="37"/>
      <c r="I38" s="37">
        <v>3.1</v>
      </c>
      <c r="J38" s="37">
        <v>128.08038999999999</v>
      </c>
      <c r="K38" s="37">
        <v>16.189139999999998</v>
      </c>
      <c r="L38" s="37">
        <v>52.954720000000002</v>
      </c>
      <c r="M38" s="37">
        <v>59.001330000000003</v>
      </c>
      <c r="N38" s="37">
        <v>29.712730000000001</v>
      </c>
      <c r="O38" s="37"/>
      <c r="P38" s="38">
        <v>468.48315000000002</v>
      </c>
      <c r="Q38" s="31"/>
      <c r="R38" s="31"/>
      <c r="S38" s="31"/>
      <c r="T38" s="31"/>
    </row>
    <row r="39" spans="1:20" ht="165" x14ac:dyDescent="0.25">
      <c r="A39" s="32" t="s">
        <v>69</v>
      </c>
      <c r="B39" s="37">
        <v>36927.935100000002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8">
        <v>36927.935100000002</v>
      </c>
      <c r="Q39" s="31"/>
      <c r="R39" s="31"/>
      <c r="S39" s="31"/>
      <c r="T39" s="31"/>
    </row>
    <row r="40" spans="1:20" ht="75" x14ac:dyDescent="0.25">
      <c r="A40" s="32" t="s">
        <v>70</v>
      </c>
      <c r="B40" s="37">
        <v>13773.26316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8">
        <v>13773.26316</v>
      </c>
      <c r="Q40" s="31"/>
      <c r="R40" s="31"/>
      <c r="S40" s="31"/>
      <c r="T40" s="31"/>
    </row>
    <row r="41" spans="1:20" ht="75" x14ac:dyDescent="0.25">
      <c r="A41" s="32" t="s">
        <v>71</v>
      </c>
      <c r="B41" s="37">
        <v>3699.2755999999999</v>
      </c>
      <c r="C41" s="37">
        <v>1461.4935700000001</v>
      </c>
      <c r="D41" s="37">
        <v>16.59835</v>
      </c>
      <c r="E41" s="37">
        <v>649.05691000000002</v>
      </c>
      <c r="F41" s="37">
        <v>30.406490000000002</v>
      </c>
      <c r="G41" s="37">
        <v>47.107149999999997</v>
      </c>
      <c r="H41" s="37"/>
      <c r="I41" s="37"/>
      <c r="J41" s="37">
        <v>2624.11024</v>
      </c>
      <c r="K41" s="37"/>
      <c r="L41" s="37">
        <v>19.388000000000002</v>
      </c>
      <c r="M41" s="37"/>
      <c r="N41" s="37">
        <v>371.24</v>
      </c>
      <c r="O41" s="37">
        <v>60.155369999999998</v>
      </c>
      <c r="P41" s="38">
        <v>8978.8316799999993</v>
      </c>
      <c r="Q41" s="31"/>
      <c r="R41" s="31"/>
      <c r="S41" s="31"/>
      <c r="T41" s="31"/>
    </row>
    <row r="42" spans="1:20" ht="60" x14ac:dyDescent="0.25">
      <c r="A42" s="32" t="s">
        <v>72</v>
      </c>
      <c r="B42" s="37">
        <v>2589.7750000000001</v>
      </c>
      <c r="C42" s="37">
        <v>1574.982</v>
      </c>
      <c r="D42" s="37">
        <v>52.487000000000002</v>
      </c>
      <c r="E42" s="37">
        <v>192.45099999999999</v>
      </c>
      <c r="F42" s="37">
        <v>54.985999999999997</v>
      </c>
      <c r="G42" s="37">
        <v>216.24116000000001</v>
      </c>
      <c r="H42" s="37">
        <v>49.988</v>
      </c>
      <c r="I42" s="37">
        <v>57.484999999999999</v>
      </c>
      <c r="J42" s="37">
        <v>394.89</v>
      </c>
      <c r="K42" s="37">
        <v>54.985999999999997</v>
      </c>
      <c r="L42" s="37"/>
      <c r="M42" s="37">
        <v>87.477000000000004</v>
      </c>
      <c r="N42" s="37">
        <v>134.96600000000001</v>
      </c>
      <c r="O42" s="37">
        <v>27.492999999999999</v>
      </c>
      <c r="P42" s="38">
        <v>5488.2071599999999</v>
      </c>
      <c r="Q42" s="31"/>
      <c r="R42" s="31"/>
      <c r="S42" s="31"/>
      <c r="T42" s="31"/>
    </row>
    <row r="43" spans="1:20" ht="60" x14ac:dyDescent="0.25">
      <c r="A43" s="32" t="s">
        <v>73</v>
      </c>
      <c r="B43" s="37"/>
      <c r="C43" s="37">
        <v>64.498919999999998</v>
      </c>
      <c r="D43" s="37"/>
      <c r="E43" s="37"/>
      <c r="F43" s="37"/>
      <c r="G43" s="37"/>
      <c r="H43" s="37">
        <v>99.161490000000001</v>
      </c>
      <c r="I43" s="37"/>
      <c r="J43" s="37"/>
      <c r="K43" s="37"/>
      <c r="L43" s="37"/>
      <c r="M43" s="37"/>
      <c r="N43" s="37"/>
      <c r="O43" s="37"/>
      <c r="P43" s="38">
        <v>163.66041000000001</v>
      </c>
      <c r="Q43" s="31"/>
      <c r="R43" s="31"/>
      <c r="S43" s="31"/>
      <c r="T43" s="31"/>
    </row>
    <row r="44" spans="1:20" ht="45" x14ac:dyDescent="0.25">
      <c r="A44" s="32" t="s">
        <v>74</v>
      </c>
      <c r="B44" s="37"/>
      <c r="C44" s="37"/>
      <c r="D44" s="37"/>
      <c r="E44" s="37"/>
      <c r="F44" s="37"/>
      <c r="G44" s="37"/>
      <c r="H44" s="37"/>
      <c r="I44" s="37"/>
      <c r="J44" s="37">
        <v>95096.975990000006</v>
      </c>
      <c r="K44" s="37"/>
      <c r="L44" s="37"/>
      <c r="M44" s="37"/>
      <c r="N44" s="37"/>
      <c r="O44" s="37"/>
      <c r="P44" s="38">
        <v>95096.975990000006</v>
      </c>
      <c r="Q44" s="31"/>
      <c r="R44" s="31"/>
      <c r="S44" s="31"/>
      <c r="T44" s="31"/>
    </row>
    <row r="45" spans="1:20" x14ac:dyDescent="0.25">
      <c r="A45" s="29" t="s">
        <v>75</v>
      </c>
      <c r="B45" s="38">
        <v>688271.42076999997</v>
      </c>
      <c r="C45" s="38">
        <v>437240.99400000001</v>
      </c>
      <c r="D45" s="38">
        <v>115262.29018</v>
      </c>
      <c r="E45" s="38">
        <v>53600.342290000001</v>
      </c>
      <c r="F45" s="38">
        <v>13899.866609999999</v>
      </c>
      <c r="G45" s="38">
        <v>76139.700989999998</v>
      </c>
      <c r="H45" s="38">
        <v>57734.291230000003</v>
      </c>
      <c r="I45" s="38">
        <v>24440.929990000001</v>
      </c>
      <c r="J45" s="38">
        <v>256493.02819000001</v>
      </c>
      <c r="K45" s="38">
        <v>51675.340579999996</v>
      </c>
      <c r="L45" s="38">
        <v>53798.576609999996</v>
      </c>
      <c r="M45" s="38">
        <v>32344.65166</v>
      </c>
      <c r="N45" s="38">
        <v>61054.512419999999</v>
      </c>
      <c r="O45" s="38">
        <v>77081.881020000001</v>
      </c>
      <c r="P45" s="38">
        <v>1999037.82654</v>
      </c>
      <c r="Q45" s="30"/>
      <c r="R45" s="30"/>
      <c r="S45" s="30"/>
      <c r="T45" s="30"/>
    </row>
  </sheetData>
  <pageMargins left="0.1" right="0.09" top="0.33" bottom="0.38" header="0.2" footer="0.21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Бюджетополучатели</vt:lpstr>
      <vt:lpstr>Муниципальные районы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2022-07-22T02:34:10Z</dcterms:modified>
</cp:coreProperties>
</file>