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Учреждения!$50:$51</definedName>
    <definedName name="_xlnm.Print_Area" localSheetId="1">'Муниципальные районы'!$A$1:$P$42</definedName>
    <definedName name="_xlnm.Print_Area" localSheetId="0">Учреждения!$A$1:$E$84</definedName>
  </definedNames>
  <calcPr calcId="162913"/>
</workbook>
</file>

<file path=xl/calcChain.xml><?xml version="1.0" encoding="utf-8"?>
<calcChain xmlns="http://schemas.openxmlformats.org/spreadsheetml/2006/main">
  <c r="E8" i="1" l="1"/>
  <c r="E46" i="1"/>
  <c r="B40" i="2"/>
  <c r="E9" i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<sst xmlns="http://schemas.openxmlformats.org/spreadsheetml/2006/main" count="141" uniqueCount="140">
  <si>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</si>
  <si>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</si>
  <si>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</si>
  <si>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</si>
  <si>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</si>
  <si>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</si>
  <si>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</si>
  <si>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</si>
  <si>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</si>
  <si>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</si>
  <si>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</si>
  <si>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</si>
  <si>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</si>
  <si>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</si>
  <si>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</si>
  <si>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</si>
  <si>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</si>
  <si>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</si>
  <si>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</si>
  <si>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</si>
  <si>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</si>
  <si>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</si>
  <si>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</si>
  <si>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</si>
  <si>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</si>
  <si>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</si>
  <si>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</si>
  <si>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</si>
  <si>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</si>
  <si>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</si>
  <si>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</si>
  <si>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</si>
  <si>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</si>
  <si>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</si>
  <si>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</si>
  <si>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</si>
  <si>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</si>
  <si>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</si>
  <si>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</si>
  <si>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</si>
  <si>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</si>
  <si>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</si>
  <si>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</si>
  <si>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</si>
  <si>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</si>
  <si>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</si>
  <si>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</si>
  <si>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</si>
  <si>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</si>
  <si>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</si>
  <si>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</si>
  <si>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</si>
  <si>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</si>
  <si>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</si>
  <si>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Не найдено значение на Закон 3 Любое по выбранному Основанию или ближайшее предыдущее утвержденное наименование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</si>
  <si>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</si>
  <si>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</si>
  <si>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</si>
  <si>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</si>
  <si>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Техническое оснащение муниципальных музеев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</si>
  <si>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</si>
  <si>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</si>
  <si>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</si>
  <si>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</si>
  <si>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модернизации школьных систем образования</t>
  </si>
  <si>
    <t>Всего:</t>
  </si>
  <si>
    <t>05.08.2022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</si>
  <si>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</si>
  <si>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</si>
  <si>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</si>
  <si>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</si>
  <si>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</si>
  <si>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</si>
  <si>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</si>
  <si>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</si>
  <si>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</si>
  <si>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</si>
  <si>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</si>
  <si>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</si>
  <si>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</si>
  <si>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</si>
  <si>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</si>
  <si>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</si>
  <si>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</si>
  <si>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</si>
  <si>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</si>
  <si>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</si>
  <si>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</si>
  <si>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</si>
  <si>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</si>
  <si>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</si>
  <si>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</si>
  <si>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</si>
  <si>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</si>
  <si>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</si>
  <si>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</si>
  <si>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</si>
  <si>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</si>
  <si>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</si>
  <si>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</si>
  <si>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01.08.2022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</si>
  <si>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</si>
  <si>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05.08.2022)</t>
  </si>
  <si>
    <t>Дотации на выравнивание бюджетной обеспеченности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</si>
  <si>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</si>
  <si>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</si>
  <si>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</si>
  <si>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</si>
  <si>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</si>
  <si>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</si>
  <si>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</si>
  <si>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</si>
  <si>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</si>
  <si>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</si>
  <si>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</si>
  <si>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</si>
  <si>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</si>
  <si>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</si>
  <si>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</si>
  <si>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</si>
  <si>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</si>
  <si>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</si>
  <si>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</si>
  <si>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</si>
  <si>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</si>
  <si>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</si>
  <si>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</si>
  <si>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</si>
  <si>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</si>
  <si>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</si>
  <si>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</si>
  <si>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</si>
  <si>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</si>
  <si>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</si>
  <si>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</si>
  <si>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</si>
  <si>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Остатки бюджетных средств на 08.08.2022г.</t>
  </si>
  <si>
    <t>Субсидии бюджетам на обеспечение поддержки общественных инициатив на создание модульных некапитальных средств размещения (кемпингов и автокемпингов)</t>
  </si>
  <si>
    <t>Субсидии бюджетам на обеспечение поддержки реализации общественных инициатив, направленных на развитие туристической инфраструктуры</t>
  </si>
  <si>
    <t>Субсидии бюджетам на развитие инфраструктуры туризма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</si>
</sst>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4" fontId="2" fillId="0" borderId="4" xfId="0" applyNumberFormat="1" applyFont="1" applyFill="1" applyBorder="1" applyAlignment="1">
      <alignment horizontal="right" vertical="center" wrapText="1"/>
    </xf>
    <xf numFmtId="166" fontId="18" fillId="0" borderId="4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164" fontId="16" fillId="0" borderId="4" xfId="0" applyNumberFormat="1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49" fontId="18" fillId="0" borderId="4" xfId="1" applyNumberFormat="1" applyFont="1" applyFill="1" applyBorder="1" applyAlignment="1" applyProtection="1">
      <alignment horizontal="left" vertical="center" wrapText="1"/>
    </xf>
    <xf numFmtId="49" fontId="18" fillId="0" borderId="4" xfId="0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6.8554687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8" t="s">
        <v>0</v>
      </c>
      <c r="B1" s="48"/>
      <c r="C1" s="48"/>
      <c r="D1" s="48"/>
      <c r="E1" s="48"/>
      <c r="F1" s="37" t="s">
        <v>100</v>
      </c>
      <c r="G1" s="38" t="str">
        <f>TEXT(F1,"[$-FC19]ДД ММММ")</f>
        <v>01 августа</v>
      </c>
      <c r="H1" s="38" t="str">
        <f>TEXT(F1,"[$-FC19]ДД.ММ.ГГГ \г")</f>
        <v>01.08.2022 г</v>
      </c>
    </row>
    <row r="2" spans="1:9" ht="15.75" x14ac:dyDescent="0.25">
      <c r="A2" s="48" t="str">
        <f>CONCATENATE("с ",G1," по ",G2,"ода")</f>
        <v>с 01 августа по 05 августа 2022 года</v>
      </c>
      <c r="B2" s="48"/>
      <c r="C2" s="48"/>
      <c r="D2" s="48"/>
      <c r="E2" s="48"/>
      <c r="F2" s="37" t="s">
        <v>66</v>
      </c>
      <c r="G2" s="38" t="str">
        <f>TEXT(F2,"[$-FC19]ДД ММММ ГГГ \г")</f>
        <v>05 августа 2022 г</v>
      </c>
      <c r="H2" s="38" t="str">
        <f>TEXT(F2,"[$-FC19]ДД.ММ.ГГГ \г")</f>
        <v>05.08.2022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9" t="str">
        <f>CONCATENATE("Остатки средств на ",H1,".")</f>
        <v>Остатки средств на 01.08.2022 г.</v>
      </c>
      <c r="B5" s="50"/>
      <c r="C5" s="50"/>
      <c r="D5" s="51"/>
      <c r="E5" s="8">
        <v>2578565.1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8" t="s">
        <v>3</v>
      </c>
      <c r="B8" s="57"/>
      <c r="C8" s="57"/>
      <c r="D8" s="57"/>
      <c r="E8" s="9">
        <f>E46-E9</f>
        <v>1316484.9059799998</v>
      </c>
    </row>
    <row r="9" spans="1:9" x14ac:dyDescent="0.25">
      <c r="A9" s="59" t="s">
        <v>4</v>
      </c>
      <c r="B9" s="57"/>
      <c r="C9" s="57"/>
      <c r="D9" s="57"/>
      <c r="E9" s="14">
        <f>SUM(E10:E45)</f>
        <v>3940333.1</v>
      </c>
    </row>
    <row r="10" spans="1:9" ht="19.5" customHeight="1" x14ac:dyDescent="0.25">
      <c r="A10" s="65" t="s">
        <v>103</v>
      </c>
      <c r="B10" s="65"/>
      <c r="C10" s="65"/>
      <c r="D10" s="65"/>
      <c r="E10" s="47">
        <v>3681512</v>
      </c>
    </row>
    <row r="11" spans="1:9" ht="29.25" customHeight="1" x14ac:dyDescent="0.25">
      <c r="A11" s="65" t="s">
        <v>104</v>
      </c>
      <c r="B11" s="65"/>
      <c r="C11" s="65"/>
      <c r="D11" s="65"/>
      <c r="E11" s="47">
        <v>37209</v>
      </c>
    </row>
    <row r="12" spans="1:9" ht="20.25" customHeight="1" x14ac:dyDescent="0.25">
      <c r="A12" s="65" t="s">
        <v>105</v>
      </c>
      <c r="B12" s="65"/>
      <c r="C12" s="65"/>
      <c r="D12" s="65"/>
      <c r="E12" s="47">
        <v>9671.7000000000007</v>
      </c>
    </row>
    <row r="13" spans="1:9" ht="42.75" customHeight="1" x14ac:dyDescent="0.25">
      <c r="A13" s="65" t="s">
        <v>106</v>
      </c>
      <c r="B13" s="65"/>
      <c r="C13" s="65"/>
      <c r="D13" s="65"/>
      <c r="E13" s="47">
        <v>164.1</v>
      </c>
    </row>
    <row r="14" spans="1:9" ht="29.25" customHeight="1" x14ac:dyDescent="0.25">
      <c r="A14" s="65" t="s">
        <v>107</v>
      </c>
      <c r="B14" s="65"/>
      <c r="C14" s="65"/>
      <c r="D14" s="65"/>
      <c r="E14" s="47">
        <v>1434.3</v>
      </c>
    </row>
    <row r="15" spans="1:9" ht="15.75" customHeight="1" x14ac:dyDescent="0.25">
      <c r="A15" s="65" t="s">
        <v>108</v>
      </c>
      <c r="B15" s="65"/>
      <c r="C15" s="65"/>
      <c r="D15" s="65"/>
      <c r="E15" s="47">
        <v>1052.5</v>
      </c>
    </row>
    <row r="16" spans="1:9" ht="29.25" customHeight="1" x14ac:dyDescent="0.25">
      <c r="A16" s="65" t="s">
        <v>109</v>
      </c>
      <c r="B16" s="65"/>
      <c r="C16" s="65"/>
      <c r="D16" s="65"/>
      <c r="E16" s="47">
        <v>173.9</v>
      </c>
    </row>
    <row r="17" spans="1:5" ht="29.25" customHeight="1" x14ac:dyDescent="0.25">
      <c r="A17" s="65" t="s">
        <v>110</v>
      </c>
      <c r="B17" s="65"/>
      <c r="C17" s="65"/>
      <c r="D17" s="65"/>
      <c r="E17" s="47">
        <v>39.4</v>
      </c>
    </row>
    <row r="18" spans="1:5" ht="29.25" customHeight="1" x14ac:dyDescent="0.25">
      <c r="A18" s="66" t="s">
        <v>137</v>
      </c>
      <c r="B18" s="66"/>
      <c r="C18" s="66"/>
      <c r="D18" s="66"/>
      <c r="E18" s="47">
        <v>63756</v>
      </c>
    </row>
    <row r="19" spans="1:5" ht="29.25" customHeight="1" x14ac:dyDescent="0.25">
      <c r="A19" s="66" t="s">
        <v>138</v>
      </c>
      <c r="B19" s="66"/>
      <c r="C19" s="66"/>
      <c r="D19" s="66"/>
      <c r="E19" s="47">
        <v>38833.599999999999</v>
      </c>
    </row>
    <row r="20" spans="1:5" ht="17.25" customHeight="1" x14ac:dyDescent="0.25">
      <c r="A20" s="66" t="s">
        <v>139</v>
      </c>
      <c r="B20" s="66"/>
      <c r="C20" s="66"/>
      <c r="D20" s="66"/>
      <c r="E20" s="47">
        <v>38624.300000000003</v>
      </c>
    </row>
    <row r="21" spans="1:5" ht="34.5" customHeight="1" x14ac:dyDescent="0.25">
      <c r="A21" s="65" t="s">
        <v>111</v>
      </c>
      <c r="B21" s="65"/>
      <c r="C21" s="65"/>
      <c r="D21" s="65"/>
      <c r="E21" s="47">
        <v>104.6</v>
      </c>
    </row>
    <row r="22" spans="1:5" ht="29.25" customHeight="1" x14ac:dyDescent="0.25">
      <c r="A22" s="65" t="s">
        <v>112</v>
      </c>
      <c r="B22" s="65"/>
      <c r="C22" s="65"/>
      <c r="D22" s="65"/>
      <c r="E22" s="47">
        <v>182.8</v>
      </c>
    </row>
    <row r="23" spans="1:5" ht="29.25" customHeight="1" x14ac:dyDescent="0.25">
      <c r="A23" s="65" t="s">
        <v>113</v>
      </c>
      <c r="B23" s="65"/>
      <c r="C23" s="65"/>
      <c r="D23" s="65"/>
      <c r="E23" s="47">
        <v>1989.7</v>
      </c>
    </row>
    <row r="24" spans="1:5" ht="21" customHeight="1" x14ac:dyDescent="0.25">
      <c r="A24" s="65" t="s">
        <v>114</v>
      </c>
      <c r="B24" s="65"/>
      <c r="C24" s="65"/>
      <c r="D24" s="65"/>
      <c r="E24" s="47">
        <v>492.5</v>
      </c>
    </row>
    <row r="25" spans="1:5" ht="29.25" customHeight="1" x14ac:dyDescent="0.25">
      <c r="A25" s="65" t="s">
        <v>115</v>
      </c>
      <c r="B25" s="65"/>
      <c r="C25" s="65"/>
      <c r="D25" s="65"/>
      <c r="E25" s="47">
        <v>974.9</v>
      </c>
    </row>
    <row r="26" spans="1:5" ht="29.25" customHeight="1" x14ac:dyDescent="0.25">
      <c r="A26" s="65" t="s">
        <v>116</v>
      </c>
      <c r="B26" s="65"/>
      <c r="C26" s="65"/>
      <c r="D26" s="65"/>
      <c r="E26" s="47">
        <v>332.5</v>
      </c>
    </row>
    <row r="27" spans="1:5" ht="15.75" customHeight="1" x14ac:dyDescent="0.25">
      <c r="A27" s="65" t="s">
        <v>117</v>
      </c>
      <c r="B27" s="65"/>
      <c r="C27" s="65"/>
      <c r="D27" s="65"/>
      <c r="E27" s="47">
        <v>11280.4</v>
      </c>
    </row>
    <row r="28" spans="1:5" ht="29.25" customHeight="1" x14ac:dyDescent="0.25">
      <c r="A28" s="65" t="s">
        <v>118</v>
      </c>
      <c r="B28" s="65"/>
      <c r="C28" s="65"/>
      <c r="D28" s="65"/>
      <c r="E28" s="47">
        <v>686</v>
      </c>
    </row>
    <row r="29" spans="1:5" ht="29.25" customHeight="1" x14ac:dyDescent="0.25">
      <c r="A29" s="65" t="s">
        <v>119</v>
      </c>
      <c r="B29" s="65"/>
      <c r="C29" s="65"/>
      <c r="D29" s="65"/>
      <c r="E29" s="47">
        <v>6153.9</v>
      </c>
    </row>
    <row r="30" spans="1:5" ht="29.25" customHeight="1" x14ac:dyDescent="0.25">
      <c r="A30" s="65" t="s">
        <v>120</v>
      </c>
      <c r="B30" s="65"/>
      <c r="C30" s="65"/>
      <c r="D30" s="65"/>
      <c r="E30" s="47">
        <v>433.3</v>
      </c>
    </row>
    <row r="31" spans="1:5" ht="19.5" customHeight="1" x14ac:dyDescent="0.25">
      <c r="A31" s="65" t="s">
        <v>121</v>
      </c>
      <c r="B31" s="65"/>
      <c r="C31" s="65"/>
      <c r="D31" s="65"/>
      <c r="E31" s="47">
        <v>3990.1</v>
      </c>
    </row>
    <row r="32" spans="1:5" ht="29.25" customHeight="1" x14ac:dyDescent="0.25">
      <c r="A32" s="65" t="s">
        <v>122</v>
      </c>
      <c r="B32" s="65"/>
      <c r="C32" s="65"/>
      <c r="D32" s="65"/>
      <c r="E32" s="47">
        <v>79.099999999999994</v>
      </c>
    </row>
    <row r="33" spans="1:5" ht="21" customHeight="1" x14ac:dyDescent="0.25">
      <c r="A33" s="65" t="s">
        <v>123</v>
      </c>
      <c r="B33" s="65"/>
      <c r="C33" s="65"/>
      <c r="D33" s="65"/>
      <c r="E33" s="47">
        <v>6273.1</v>
      </c>
    </row>
    <row r="34" spans="1:5" ht="40.5" customHeight="1" x14ac:dyDescent="0.25">
      <c r="A34" s="65" t="s">
        <v>124</v>
      </c>
      <c r="B34" s="65"/>
      <c r="C34" s="65"/>
      <c r="D34" s="65"/>
      <c r="E34" s="47">
        <v>2689.2</v>
      </c>
    </row>
    <row r="35" spans="1:5" ht="41.25" customHeight="1" x14ac:dyDescent="0.25">
      <c r="A35" s="65" t="s">
        <v>125</v>
      </c>
      <c r="B35" s="65"/>
      <c r="C35" s="65"/>
      <c r="D35" s="65"/>
      <c r="E35" s="47">
        <v>1205.3</v>
      </c>
    </row>
    <row r="36" spans="1:5" ht="18.75" customHeight="1" x14ac:dyDescent="0.25">
      <c r="A36" s="65" t="s">
        <v>126</v>
      </c>
      <c r="B36" s="65"/>
      <c r="C36" s="65"/>
      <c r="D36" s="65"/>
      <c r="E36" s="47">
        <v>607.6</v>
      </c>
    </row>
    <row r="37" spans="1:5" ht="20.25" customHeight="1" x14ac:dyDescent="0.25">
      <c r="A37" s="65" t="s">
        <v>127</v>
      </c>
      <c r="B37" s="65"/>
      <c r="C37" s="65"/>
      <c r="D37" s="65"/>
      <c r="E37" s="47">
        <v>841.2</v>
      </c>
    </row>
    <row r="38" spans="1:5" ht="29.25" customHeight="1" x14ac:dyDescent="0.25">
      <c r="A38" s="65" t="s">
        <v>128</v>
      </c>
      <c r="B38" s="65"/>
      <c r="C38" s="65"/>
      <c r="D38" s="65"/>
      <c r="E38" s="47">
        <v>132.30000000000001</v>
      </c>
    </row>
    <row r="39" spans="1:5" ht="29.25" customHeight="1" x14ac:dyDescent="0.25">
      <c r="A39" s="65" t="s">
        <v>129</v>
      </c>
      <c r="B39" s="65"/>
      <c r="C39" s="65"/>
      <c r="D39" s="65"/>
      <c r="E39" s="47">
        <v>67.400000000000006</v>
      </c>
    </row>
    <row r="40" spans="1:5" ht="20.25" customHeight="1" x14ac:dyDescent="0.25">
      <c r="A40" s="65" t="s">
        <v>130</v>
      </c>
      <c r="B40" s="65"/>
      <c r="C40" s="65"/>
      <c r="D40" s="65"/>
      <c r="E40" s="47">
        <v>179.4</v>
      </c>
    </row>
    <row r="41" spans="1:5" ht="29.25" customHeight="1" x14ac:dyDescent="0.25">
      <c r="A41" s="65" t="s">
        <v>131</v>
      </c>
      <c r="B41" s="65"/>
      <c r="C41" s="65"/>
      <c r="D41" s="65"/>
      <c r="E41" s="47">
        <v>1270.5999999999999</v>
      </c>
    </row>
    <row r="42" spans="1:5" ht="50.25" customHeight="1" x14ac:dyDescent="0.25">
      <c r="A42" s="65" t="s">
        <v>132</v>
      </c>
      <c r="B42" s="65"/>
      <c r="C42" s="65"/>
      <c r="D42" s="65"/>
      <c r="E42" s="47">
        <v>450</v>
      </c>
    </row>
    <row r="43" spans="1:5" ht="29.25" customHeight="1" x14ac:dyDescent="0.25">
      <c r="A43" s="65" t="s">
        <v>133</v>
      </c>
      <c r="B43" s="65"/>
      <c r="C43" s="65"/>
      <c r="D43" s="65"/>
      <c r="E43" s="47">
        <v>25513.599999999999</v>
      </c>
    </row>
    <row r="44" spans="1:5" ht="44.25" customHeight="1" x14ac:dyDescent="0.25">
      <c r="A44" s="65" t="s">
        <v>134</v>
      </c>
      <c r="B44" s="65"/>
      <c r="C44" s="65"/>
      <c r="D44" s="65"/>
      <c r="E44" s="47">
        <v>197.2</v>
      </c>
    </row>
    <row r="45" spans="1:5" ht="20.25" customHeight="1" x14ac:dyDescent="0.25">
      <c r="A45" s="65" t="s">
        <v>135</v>
      </c>
      <c r="B45" s="65"/>
      <c r="C45" s="65"/>
      <c r="D45" s="65"/>
      <c r="E45" s="47">
        <v>1735.6</v>
      </c>
    </row>
    <row r="46" spans="1:5" x14ac:dyDescent="0.25">
      <c r="A46" s="64" t="s">
        <v>5</v>
      </c>
      <c r="B46" s="58"/>
      <c r="C46" s="58"/>
      <c r="D46" s="58"/>
      <c r="E46" s="46">
        <f>'Муниципальные районы'!B41-Учреждения!E5+'Муниципальные районы'!B40</f>
        <v>5256818.0059799999</v>
      </c>
    </row>
    <row r="47" spans="1:5" x14ac:dyDescent="0.25">
      <c r="A47" s="62" t="s">
        <v>101</v>
      </c>
      <c r="B47" s="63"/>
      <c r="C47" s="63"/>
      <c r="D47" s="63"/>
      <c r="E47" s="13"/>
    </row>
    <row r="48" spans="1:5" ht="81" customHeight="1" x14ac:dyDescent="0.25">
      <c r="A48" s="60" t="s">
        <v>102</v>
      </c>
      <c r="B48" s="61"/>
      <c r="C48" s="61"/>
      <c r="D48" s="61"/>
      <c r="E48" s="46">
        <v>4134850.2</v>
      </c>
    </row>
    <row r="49" spans="1:6" x14ac:dyDescent="0.25">
      <c r="A49" s="15"/>
      <c r="B49" s="16"/>
      <c r="C49" s="16"/>
      <c r="D49" s="6"/>
      <c r="E49" s="17"/>
    </row>
    <row r="50" spans="1:6" x14ac:dyDescent="0.25">
      <c r="A50" s="52" t="s">
        <v>14</v>
      </c>
      <c r="B50" s="54" t="s">
        <v>6</v>
      </c>
      <c r="C50" s="55" t="s">
        <v>7</v>
      </c>
      <c r="D50" s="55"/>
      <c r="E50" s="55"/>
    </row>
    <row r="51" spans="1:6" ht="90" x14ac:dyDescent="0.25">
      <c r="A51" s="53"/>
      <c r="B51" s="54"/>
      <c r="C51" s="18" t="s">
        <v>8</v>
      </c>
      <c r="D51" s="18" t="s">
        <v>9</v>
      </c>
      <c r="E51" s="18" t="s">
        <v>10</v>
      </c>
    </row>
    <row r="52" spans="1:6" x14ac:dyDescent="0.25">
      <c r="A52" s="19" t="s">
        <v>67</v>
      </c>
      <c r="B52" s="42">
        <v>2213.90868</v>
      </c>
      <c r="C52" s="42">
        <v>676.61108999999999</v>
      </c>
      <c r="D52" s="42"/>
      <c r="E52" s="42"/>
      <c r="F52" s="41"/>
    </row>
    <row r="53" spans="1:6" x14ac:dyDescent="0.25">
      <c r="A53" s="19" t="s">
        <v>68</v>
      </c>
      <c r="B53" s="42">
        <v>6350</v>
      </c>
      <c r="C53" s="42">
        <v>4500</v>
      </c>
      <c r="D53" s="42">
        <v>1700</v>
      </c>
      <c r="E53" s="42"/>
      <c r="F53" s="41"/>
    </row>
    <row r="54" spans="1:6" x14ac:dyDescent="0.25">
      <c r="A54" s="19" t="s">
        <v>69</v>
      </c>
      <c r="B54" s="42">
        <v>4075.9589999999998</v>
      </c>
      <c r="C54" s="42">
        <v>4000</v>
      </c>
      <c r="D54" s="42"/>
      <c r="E54" s="42"/>
      <c r="F54" s="41"/>
    </row>
    <row r="55" spans="1:6" x14ac:dyDescent="0.25">
      <c r="A55" s="19" t="s">
        <v>70</v>
      </c>
      <c r="B55" s="42">
        <v>70957.728570000007</v>
      </c>
      <c r="C55" s="42">
        <v>12437.53024</v>
      </c>
      <c r="D55" s="42">
        <v>6265.28</v>
      </c>
      <c r="E55" s="42">
        <v>10</v>
      </c>
      <c r="F55" s="41"/>
    </row>
    <row r="56" spans="1:6" ht="30" x14ac:dyDescent="0.25">
      <c r="A56" s="19" t="s">
        <v>71</v>
      </c>
      <c r="B56" s="42">
        <v>32840.579089999999</v>
      </c>
      <c r="C56" s="42">
        <v>2895.5467400000002</v>
      </c>
      <c r="D56" s="42">
        <v>1388.2469699999999</v>
      </c>
      <c r="E56" s="42">
        <v>3602.8850000000002</v>
      </c>
      <c r="F56" s="41"/>
    </row>
    <row r="57" spans="1:6" x14ac:dyDescent="0.25">
      <c r="A57" s="19" t="s">
        <v>72</v>
      </c>
      <c r="B57" s="42">
        <v>9017.8217000000004</v>
      </c>
      <c r="C57" s="42">
        <v>1000</v>
      </c>
      <c r="D57" s="42">
        <v>1215.3214</v>
      </c>
      <c r="E57" s="42"/>
      <c r="F57" s="41"/>
    </row>
    <row r="58" spans="1:6" x14ac:dyDescent="0.25">
      <c r="A58" s="19" t="s">
        <v>73</v>
      </c>
      <c r="B58" s="42">
        <v>2279.94353</v>
      </c>
      <c r="C58" s="42">
        <v>1800</v>
      </c>
      <c r="D58" s="42">
        <v>400</v>
      </c>
      <c r="E58" s="42"/>
      <c r="F58" s="41"/>
    </row>
    <row r="59" spans="1:6" ht="30" x14ac:dyDescent="0.25">
      <c r="A59" s="19" t="s">
        <v>74</v>
      </c>
      <c r="B59" s="42">
        <v>397959.75851000001</v>
      </c>
      <c r="C59" s="42">
        <v>3500</v>
      </c>
      <c r="D59" s="42"/>
      <c r="E59" s="42">
        <v>65</v>
      </c>
      <c r="F59" s="41"/>
    </row>
    <row r="60" spans="1:6" x14ac:dyDescent="0.25">
      <c r="A60" s="19" t="s">
        <v>75</v>
      </c>
      <c r="B60" s="42">
        <v>23249.076850000001</v>
      </c>
      <c r="C60" s="42">
        <v>1500</v>
      </c>
      <c r="D60" s="42">
        <v>1500</v>
      </c>
      <c r="E60" s="42"/>
      <c r="F60" s="41"/>
    </row>
    <row r="61" spans="1:6" x14ac:dyDescent="0.25">
      <c r="A61" s="19" t="s">
        <v>76</v>
      </c>
      <c r="B61" s="42">
        <v>43571.364809999999</v>
      </c>
      <c r="C61" s="42">
        <v>4500</v>
      </c>
      <c r="D61" s="42">
        <v>60</v>
      </c>
      <c r="E61" s="42"/>
      <c r="F61" s="41"/>
    </row>
    <row r="62" spans="1:6" x14ac:dyDescent="0.25">
      <c r="A62" s="19" t="s">
        <v>77</v>
      </c>
      <c r="B62" s="42">
        <v>123579.8722</v>
      </c>
      <c r="C62" s="42">
        <v>4300</v>
      </c>
      <c r="D62" s="42">
        <v>1230</v>
      </c>
      <c r="E62" s="42">
        <v>270</v>
      </c>
      <c r="F62" s="41"/>
    </row>
    <row r="63" spans="1:6" x14ac:dyDescent="0.25">
      <c r="A63" s="19" t="s">
        <v>78</v>
      </c>
      <c r="B63" s="42">
        <v>529719.60465999995</v>
      </c>
      <c r="C63" s="42">
        <v>15719.766019999999</v>
      </c>
      <c r="D63" s="42">
        <v>5892.6641099999997</v>
      </c>
      <c r="E63" s="42">
        <v>279737.66690000001</v>
      </c>
      <c r="F63" s="41"/>
    </row>
    <row r="64" spans="1:6" ht="30" x14ac:dyDescent="0.25">
      <c r="A64" s="19" t="s">
        <v>79</v>
      </c>
      <c r="B64" s="42">
        <v>610868.14688999997</v>
      </c>
      <c r="C64" s="42">
        <v>10900</v>
      </c>
      <c r="D64" s="42">
        <v>5359.0874999999996</v>
      </c>
      <c r="E64" s="42">
        <v>459962.88588999998</v>
      </c>
      <c r="F64" s="41"/>
    </row>
    <row r="65" spans="1:6" x14ac:dyDescent="0.25">
      <c r="A65" s="19" t="s">
        <v>80</v>
      </c>
      <c r="B65" s="42">
        <v>43201.107980000001</v>
      </c>
      <c r="C65" s="42">
        <v>900</v>
      </c>
      <c r="D65" s="42">
        <v>516.46</v>
      </c>
      <c r="E65" s="42"/>
      <c r="F65" s="41"/>
    </row>
    <row r="66" spans="1:6" x14ac:dyDescent="0.25">
      <c r="A66" s="19" t="s">
        <v>81</v>
      </c>
      <c r="B66" s="42">
        <v>55369.475989999999</v>
      </c>
      <c r="C66" s="42">
        <v>29500.375</v>
      </c>
      <c r="D66" s="42">
        <v>17989.885869999998</v>
      </c>
      <c r="E66" s="42">
        <v>173.94565</v>
      </c>
      <c r="F66" s="41"/>
    </row>
    <row r="67" spans="1:6" x14ac:dyDescent="0.25">
      <c r="A67" s="19" t="s">
        <v>82</v>
      </c>
      <c r="B67" s="42">
        <v>1813.7541200000001</v>
      </c>
      <c r="C67" s="42"/>
      <c r="D67" s="42"/>
      <c r="E67" s="42"/>
      <c r="F67" s="41"/>
    </row>
    <row r="68" spans="1:6" ht="30" x14ac:dyDescent="0.25">
      <c r="A68" s="19" t="s">
        <v>83</v>
      </c>
      <c r="B68" s="42">
        <v>17.19661</v>
      </c>
      <c r="C68" s="42"/>
      <c r="D68" s="42"/>
      <c r="E68" s="42"/>
      <c r="F68" s="41"/>
    </row>
    <row r="69" spans="1:6" x14ac:dyDescent="0.25">
      <c r="A69" s="19" t="s">
        <v>84</v>
      </c>
      <c r="B69" s="42">
        <v>45089.682869999997</v>
      </c>
      <c r="C69" s="42">
        <v>11257.901250000001</v>
      </c>
      <c r="D69" s="42">
        <v>3538.3622</v>
      </c>
      <c r="E69" s="42">
        <v>12071.26118</v>
      </c>
      <c r="F69" s="41"/>
    </row>
    <row r="70" spans="1:6" x14ac:dyDescent="0.25">
      <c r="A70" s="19" t="s">
        <v>85</v>
      </c>
      <c r="B70" s="42">
        <v>15351.33275</v>
      </c>
      <c r="C70" s="42">
        <v>992</v>
      </c>
      <c r="D70" s="42">
        <v>400</v>
      </c>
      <c r="E70" s="42"/>
      <c r="F70" s="41"/>
    </row>
    <row r="71" spans="1:6" x14ac:dyDescent="0.25">
      <c r="A71" s="19" t="s">
        <v>86</v>
      </c>
      <c r="B71" s="42">
        <v>349649.79752000002</v>
      </c>
      <c r="C71" s="42">
        <v>2100</v>
      </c>
      <c r="D71" s="42">
        <v>1600</v>
      </c>
      <c r="E71" s="42"/>
      <c r="F71" s="41"/>
    </row>
    <row r="72" spans="1:6" ht="30" x14ac:dyDescent="0.25">
      <c r="A72" s="19" t="s">
        <v>87</v>
      </c>
      <c r="B72" s="42">
        <v>4181.3444499999996</v>
      </c>
      <c r="C72" s="42">
        <v>1800</v>
      </c>
      <c r="D72" s="42">
        <v>31.344449999999998</v>
      </c>
      <c r="E72" s="42"/>
      <c r="F72" s="41"/>
    </row>
    <row r="73" spans="1:6" x14ac:dyDescent="0.25">
      <c r="A73" s="19" t="s">
        <v>88</v>
      </c>
      <c r="B73" s="42">
        <v>3187.3339999999998</v>
      </c>
      <c r="C73" s="42">
        <v>2500</v>
      </c>
      <c r="D73" s="42">
        <v>800</v>
      </c>
      <c r="E73" s="42"/>
      <c r="F73" s="41"/>
    </row>
    <row r="74" spans="1:6" x14ac:dyDescent="0.25">
      <c r="A74" s="19" t="s">
        <v>89</v>
      </c>
      <c r="B74" s="42">
        <v>2202</v>
      </c>
      <c r="C74" s="42">
        <v>2000</v>
      </c>
      <c r="D74" s="42">
        <v>10</v>
      </c>
      <c r="E74" s="42"/>
      <c r="F74" s="41"/>
    </row>
    <row r="75" spans="1:6" x14ac:dyDescent="0.25">
      <c r="A75" s="19" t="s">
        <v>90</v>
      </c>
      <c r="B75" s="42">
        <v>149.40185</v>
      </c>
      <c r="C75" s="42">
        <v>91.519120000000001</v>
      </c>
      <c r="D75" s="42"/>
      <c r="E75" s="42"/>
      <c r="F75" s="41"/>
    </row>
    <row r="76" spans="1:6" x14ac:dyDescent="0.25">
      <c r="A76" s="19" t="s">
        <v>91</v>
      </c>
      <c r="B76" s="42">
        <v>29873.276949999999</v>
      </c>
      <c r="C76" s="42"/>
      <c r="D76" s="42">
        <v>2036.76189</v>
      </c>
      <c r="E76" s="42"/>
      <c r="F76" s="41"/>
    </row>
    <row r="77" spans="1:6" x14ac:dyDescent="0.25">
      <c r="A77" s="19" t="s">
        <v>92</v>
      </c>
      <c r="B77" s="42">
        <v>48212.526059999997</v>
      </c>
      <c r="C77" s="42">
        <v>947.91700000000003</v>
      </c>
      <c r="D77" s="42">
        <v>670</v>
      </c>
      <c r="E77" s="42">
        <v>131.172</v>
      </c>
      <c r="F77" s="41"/>
    </row>
    <row r="78" spans="1:6" x14ac:dyDescent="0.25">
      <c r="A78" s="19" t="s">
        <v>93</v>
      </c>
      <c r="B78" s="42">
        <v>81971.083429999999</v>
      </c>
      <c r="C78" s="42">
        <v>10585.905849999999</v>
      </c>
      <c r="D78" s="42">
        <v>1406.3603900000001</v>
      </c>
      <c r="E78" s="42"/>
      <c r="F78" s="41"/>
    </row>
    <row r="79" spans="1:6" x14ac:dyDescent="0.25">
      <c r="A79" s="19" t="s">
        <v>94</v>
      </c>
      <c r="B79" s="42">
        <v>1129.4688000000001</v>
      </c>
      <c r="C79" s="42">
        <v>600</v>
      </c>
      <c r="D79" s="42">
        <v>529.46879999999999</v>
      </c>
      <c r="E79" s="42"/>
      <c r="F79" s="41"/>
    </row>
    <row r="80" spans="1:6" x14ac:dyDescent="0.25">
      <c r="A80" s="19" t="s">
        <v>95</v>
      </c>
      <c r="B80" s="42">
        <v>156.43467999999999</v>
      </c>
      <c r="C80" s="42">
        <v>104.73912</v>
      </c>
      <c r="D80" s="42"/>
      <c r="E80" s="42"/>
      <c r="F80" s="41"/>
    </row>
    <row r="81" spans="1:6" ht="30" x14ac:dyDescent="0.25">
      <c r="A81" s="19" t="s">
        <v>96</v>
      </c>
      <c r="B81" s="42">
        <v>1978.50343</v>
      </c>
      <c r="C81" s="42">
        <v>1366</v>
      </c>
      <c r="D81" s="42">
        <v>181.71679</v>
      </c>
      <c r="E81" s="42">
        <v>64.190280000000001</v>
      </c>
      <c r="F81" s="41"/>
    </row>
    <row r="82" spans="1:6" ht="30" x14ac:dyDescent="0.25">
      <c r="A82" s="19" t="s">
        <v>97</v>
      </c>
      <c r="B82" s="42">
        <v>3652.9997800000001</v>
      </c>
      <c r="C82" s="42">
        <v>2600</v>
      </c>
      <c r="D82" s="42">
        <v>785.2</v>
      </c>
      <c r="E82" s="42"/>
      <c r="F82" s="41"/>
    </row>
    <row r="83" spans="1:6" ht="30" x14ac:dyDescent="0.25">
      <c r="A83" s="19" t="s">
        <v>98</v>
      </c>
      <c r="B83" s="42">
        <v>18818.664059999999</v>
      </c>
      <c r="C83" s="42">
        <v>2830</v>
      </c>
      <c r="D83" s="42">
        <v>651.6</v>
      </c>
      <c r="E83" s="42"/>
      <c r="F83" s="41"/>
    </row>
    <row r="84" spans="1:6" x14ac:dyDescent="0.25">
      <c r="A84" s="20" t="s">
        <v>99</v>
      </c>
      <c r="B84" s="43">
        <v>2562689.1498199999</v>
      </c>
      <c r="C84" s="43">
        <v>137905.81143</v>
      </c>
      <c r="D84" s="43">
        <v>56157.760370000004</v>
      </c>
      <c r="E84" s="43">
        <v>756089.00690000004</v>
      </c>
      <c r="F84" s="41"/>
    </row>
    <row r="85" spans="1:6" x14ac:dyDescent="0.25">
      <c r="B85" s="41"/>
      <c r="C85" s="41"/>
      <c r="D85" s="41"/>
      <c r="E85" s="41"/>
    </row>
  </sheetData>
  <mergeCells count="48">
    <mergeCell ref="A10:D10"/>
    <mergeCell ref="A24:D24"/>
    <mergeCell ref="A17:D17"/>
    <mergeCell ref="A16:D16"/>
    <mergeCell ref="A15:D15"/>
    <mergeCell ref="A23:D23"/>
    <mergeCell ref="A22:D22"/>
    <mergeCell ref="A21:D21"/>
    <mergeCell ref="A20:D20"/>
    <mergeCell ref="A19:D19"/>
    <mergeCell ref="A18:D18"/>
    <mergeCell ref="A45:D45"/>
    <mergeCell ref="A44:D44"/>
    <mergeCell ref="A43:D43"/>
    <mergeCell ref="A36:D36"/>
    <mergeCell ref="A42:D42"/>
    <mergeCell ref="A41:D41"/>
    <mergeCell ref="A40:D40"/>
    <mergeCell ref="A39:D39"/>
    <mergeCell ref="A38:D38"/>
    <mergeCell ref="A37:D37"/>
    <mergeCell ref="A11:D11"/>
    <mergeCell ref="A35:D35"/>
    <mergeCell ref="A29:D29"/>
    <mergeCell ref="A28:D28"/>
    <mergeCell ref="A27:D27"/>
    <mergeCell ref="A26:D26"/>
    <mergeCell ref="A34:D34"/>
    <mergeCell ref="A33:D33"/>
    <mergeCell ref="A32:D32"/>
    <mergeCell ref="A31:D31"/>
    <mergeCell ref="A30:D30"/>
    <mergeCell ref="A1:E1"/>
    <mergeCell ref="A2:E2"/>
    <mergeCell ref="A5:D5"/>
    <mergeCell ref="A50:A51"/>
    <mergeCell ref="B50:B51"/>
    <mergeCell ref="C50:E50"/>
    <mergeCell ref="A7:D7"/>
    <mergeCell ref="A8:D8"/>
    <mergeCell ref="A9:D9"/>
    <mergeCell ref="A48:D48"/>
    <mergeCell ref="A47:D47"/>
    <mergeCell ref="A46:D46"/>
    <mergeCell ref="A25:D25"/>
    <mergeCell ref="A14:D14"/>
    <mergeCell ref="A13:D13"/>
    <mergeCell ref="A12:D1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&amp;C&amp;P</oddFooter>
  </headerFooter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topLeftCell="A16" zoomScaleNormal="100" zoomScaleSheetLayoutView="100" workbookViewId="0">
      <selection activeCell="B41" sqref="B41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66</v>
      </c>
      <c r="C1" s="29" t="s">
        <v>13</v>
      </c>
    </row>
    <row r="2" spans="1:20" x14ac:dyDescent="0.25">
      <c r="A2" s="30" t="str">
        <f>TEXT(EndData2,"[$-FC19]ДД.ММ.ГГГ")</f>
        <v>05.08.2022</v>
      </c>
      <c r="B2" s="30">
        <f>A2+1</f>
        <v>44779</v>
      </c>
      <c r="C2" s="26" t="str">
        <f>TEXT(B2,"[$-FC19]ДД.ММ.ГГГ")</f>
        <v>06.08.2022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>
        <v>16655.330000000002</v>
      </c>
      <c r="D4" s="24">
        <v>29663.25</v>
      </c>
      <c r="E4" s="24">
        <v>1830</v>
      </c>
      <c r="F4" s="24">
        <v>464</v>
      </c>
      <c r="G4" s="24">
        <v>23227.083330000001</v>
      </c>
      <c r="H4" s="24">
        <v>1791.8</v>
      </c>
      <c r="I4" s="24">
        <v>5500</v>
      </c>
      <c r="J4" s="24">
        <v>10790.583329999999</v>
      </c>
      <c r="K4" s="24">
        <v>5413</v>
      </c>
      <c r="L4" s="24">
        <v>29889.083330000001</v>
      </c>
      <c r="M4" s="24">
        <v>231.16667000000001</v>
      </c>
      <c r="N4" s="24">
        <v>9202.8330000000005</v>
      </c>
      <c r="O4" s="24">
        <v>7857.8</v>
      </c>
      <c r="P4" s="44">
        <v>142515.92965999999</v>
      </c>
      <c r="Q4" s="32"/>
      <c r="R4" s="32"/>
      <c r="S4" s="32"/>
      <c r="T4" s="32"/>
    </row>
    <row r="5" spans="1:20" ht="26.25" x14ac:dyDescent="0.25">
      <c r="A5" s="21" t="s">
        <v>32</v>
      </c>
      <c r="B5" s="24">
        <v>14740.439</v>
      </c>
      <c r="C5" s="24">
        <v>6145.16</v>
      </c>
      <c r="D5" s="24">
        <v>104</v>
      </c>
      <c r="E5" s="24">
        <v>2123.7440000000001</v>
      </c>
      <c r="F5" s="24"/>
      <c r="G5" s="24">
        <v>14881.761930000001</v>
      </c>
      <c r="H5" s="24">
        <v>5117.326</v>
      </c>
      <c r="I5" s="24">
        <v>2500</v>
      </c>
      <c r="J5" s="24">
        <v>7897.2598399999997</v>
      </c>
      <c r="K5" s="24">
        <v>2906</v>
      </c>
      <c r="L5" s="24"/>
      <c r="M5" s="24"/>
      <c r="N5" s="24">
        <v>4000</v>
      </c>
      <c r="O5" s="24">
        <v>6539.9</v>
      </c>
      <c r="P5" s="44">
        <v>66955.590769999995</v>
      </c>
      <c r="Q5" s="32"/>
      <c r="R5" s="32"/>
      <c r="S5" s="32"/>
      <c r="T5" s="32"/>
    </row>
    <row r="6" spans="1:20" ht="39" x14ac:dyDescent="0.25">
      <c r="A6" s="21" t="s">
        <v>33</v>
      </c>
      <c r="B6" s="24">
        <v>31937.152010000002</v>
      </c>
      <c r="C6" s="24">
        <v>38899.381000000001</v>
      </c>
      <c r="D6" s="24">
        <v>16000</v>
      </c>
      <c r="E6" s="24">
        <v>7400</v>
      </c>
      <c r="F6" s="24"/>
      <c r="G6" s="24">
        <v>16397.833330000001</v>
      </c>
      <c r="H6" s="24">
        <v>6128.3</v>
      </c>
      <c r="I6" s="24">
        <v>3600</v>
      </c>
      <c r="J6" s="24">
        <v>18642.744999999999</v>
      </c>
      <c r="K6" s="24">
        <v>5250</v>
      </c>
      <c r="L6" s="24">
        <v>12338.25</v>
      </c>
      <c r="M6" s="24">
        <v>5296.16669</v>
      </c>
      <c r="N6" s="24">
        <v>5100</v>
      </c>
      <c r="O6" s="24">
        <v>7115.67</v>
      </c>
      <c r="P6" s="44">
        <v>174105.49802999999</v>
      </c>
      <c r="Q6" s="32"/>
      <c r="R6" s="32"/>
      <c r="S6" s="32"/>
      <c r="T6" s="32"/>
    </row>
    <row r="7" spans="1:20" ht="102.75" x14ac:dyDescent="0.25">
      <c r="A7" s="21" t="s">
        <v>34</v>
      </c>
      <c r="B7" s="24">
        <v>22815.742999999999</v>
      </c>
      <c r="C7" s="24">
        <v>1500</v>
      </c>
      <c r="D7" s="24">
        <v>8400</v>
      </c>
      <c r="E7" s="24">
        <v>4307.0471900000002</v>
      </c>
      <c r="F7" s="24"/>
      <c r="G7" s="24">
        <v>2942.24</v>
      </c>
      <c r="H7" s="24"/>
      <c r="I7" s="24"/>
      <c r="J7" s="24">
        <v>3442.1</v>
      </c>
      <c r="K7" s="24"/>
      <c r="L7" s="24">
        <v>6634.3743800000002</v>
      </c>
      <c r="M7" s="24">
        <v>-673.57910000000004</v>
      </c>
      <c r="N7" s="24">
        <v>838.82920000000001</v>
      </c>
      <c r="O7" s="24"/>
      <c r="P7" s="44">
        <v>50206.754670000002</v>
      </c>
      <c r="Q7" s="32"/>
      <c r="R7" s="32"/>
      <c r="S7" s="32"/>
      <c r="T7" s="32"/>
    </row>
    <row r="8" spans="1:20" ht="76.5" customHeight="1" x14ac:dyDescent="0.25">
      <c r="A8" s="21" t="s">
        <v>35</v>
      </c>
      <c r="B8" s="24">
        <v>215</v>
      </c>
      <c r="C8" s="24"/>
      <c r="D8" s="24"/>
      <c r="E8" s="24"/>
      <c r="F8" s="24"/>
      <c r="G8" s="24">
        <v>35.591670000000001</v>
      </c>
      <c r="H8" s="24"/>
      <c r="I8" s="24"/>
      <c r="J8" s="24"/>
      <c r="K8" s="24">
        <v>20.242000000000001</v>
      </c>
      <c r="L8" s="24"/>
      <c r="M8" s="24"/>
      <c r="N8" s="24"/>
      <c r="O8" s="24"/>
      <c r="P8" s="44">
        <v>270.83366999999998</v>
      </c>
      <c r="Q8" s="32"/>
      <c r="R8" s="32"/>
      <c r="S8" s="32"/>
      <c r="T8" s="32"/>
    </row>
    <row r="9" spans="1:20" ht="77.25" x14ac:dyDescent="0.25">
      <c r="A9" s="21" t="s">
        <v>36</v>
      </c>
      <c r="B9" s="24"/>
      <c r="C9" s="24">
        <v>4485.83</v>
      </c>
      <c r="D9" s="24">
        <v>652.75</v>
      </c>
      <c r="E9" s="24">
        <v>473</v>
      </c>
      <c r="F9" s="24">
        <v>196.666</v>
      </c>
      <c r="G9" s="24">
        <v>655.41665999999998</v>
      </c>
      <c r="H9" s="24">
        <v>202.5</v>
      </c>
      <c r="I9" s="24"/>
      <c r="J9" s="24"/>
      <c r="K9" s="24"/>
      <c r="L9" s="24">
        <v>267.58332999999999</v>
      </c>
      <c r="M9" s="24">
        <v>252.33332999999999</v>
      </c>
      <c r="N9" s="24">
        <v>748</v>
      </c>
      <c r="O9" s="24">
        <v>172.8</v>
      </c>
      <c r="P9" s="44">
        <v>8106.87932</v>
      </c>
      <c r="Q9" s="32"/>
      <c r="R9" s="32"/>
      <c r="S9" s="32"/>
      <c r="T9" s="32"/>
    </row>
    <row r="10" spans="1:20" ht="77.25" x14ac:dyDescent="0.25">
      <c r="A10" s="21" t="s">
        <v>37</v>
      </c>
      <c r="B10" s="24">
        <v>100</v>
      </c>
      <c r="C10" s="24">
        <v>231.67599999999999</v>
      </c>
      <c r="D10" s="24">
        <v>186.8</v>
      </c>
      <c r="E10" s="24">
        <v>101.9</v>
      </c>
      <c r="F10" s="24">
        <v>100</v>
      </c>
      <c r="G10" s="24"/>
      <c r="H10" s="24">
        <v>65</v>
      </c>
      <c r="I10" s="24">
        <v>276</v>
      </c>
      <c r="J10" s="24">
        <v>83</v>
      </c>
      <c r="K10" s="24">
        <v>73</v>
      </c>
      <c r="L10" s="24"/>
      <c r="M10" s="24"/>
      <c r="N10" s="24">
        <v>92.275000000000006</v>
      </c>
      <c r="O10" s="24">
        <v>119.18</v>
      </c>
      <c r="P10" s="44">
        <v>1428.8309999999999</v>
      </c>
      <c r="Q10" s="32"/>
      <c r="R10" s="32"/>
      <c r="S10" s="32"/>
      <c r="T10" s="32"/>
    </row>
    <row r="11" spans="1:20" ht="77.25" x14ac:dyDescent="0.25">
      <c r="A11" s="21" t="s">
        <v>38</v>
      </c>
      <c r="B11" s="24">
        <v>250</v>
      </c>
      <c r="C11" s="24">
        <v>1002.501</v>
      </c>
      <c r="D11" s="24"/>
      <c r="E11" s="24"/>
      <c r="F11" s="24"/>
      <c r="G11" s="24">
        <v>180</v>
      </c>
      <c r="H11" s="24"/>
      <c r="I11" s="24"/>
      <c r="J11" s="24">
        <v>405.75</v>
      </c>
      <c r="K11" s="24">
        <v>37</v>
      </c>
      <c r="L11" s="24">
        <v>60</v>
      </c>
      <c r="M11" s="24">
        <v>92.55</v>
      </c>
      <c r="N11" s="24">
        <v>264.83100000000002</v>
      </c>
      <c r="O11" s="24"/>
      <c r="P11" s="44">
        <v>2292.6320000000001</v>
      </c>
      <c r="Q11" s="32"/>
      <c r="R11" s="32"/>
      <c r="S11" s="32"/>
      <c r="T11" s="32"/>
    </row>
    <row r="12" spans="1:20" ht="87.75" customHeight="1" x14ac:dyDescent="0.25">
      <c r="A12" s="21" t="s">
        <v>39</v>
      </c>
      <c r="B12" s="24"/>
      <c r="C12" s="24">
        <v>1033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1033</v>
      </c>
      <c r="Q12" s="32"/>
      <c r="R12" s="32"/>
      <c r="S12" s="32"/>
      <c r="T12" s="32"/>
    </row>
    <row r="13" spans="1:20" ht="87.75" customHeight="1" x14ac:dyDescent="0.25">
      <c r="A13" s="21" t="s">
        <v>40</v>
      </c>
      <c r="B13" s="24"/>
      <c r="C13" s="24">
        <v>4964.2991000000002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v>4964.2991000000002</v>
      </c>
      <c r="Q13" s="32"/>
      <c r="R13" s="32"/>
      <c r="S13" s="32"/>
      <c r="T13" s="32"/>
    </row>
    <row r="14" spans="1:20" ht="77.25" customHeight="1" x14ac:dyDescent="0.25">
      <c r="A14" s="21" t="s">
        <v>41</v>
      </c>
      <c r="B14" s="24">
        <v>340</v>
      </c>
      <c r="C14" s="24">
        <v>362.39102000000003</v>
      </c>
      <c r="D14" s="24"/>
      <c r="E14" s="24"/>
      <c r="F14" s="24"/>
      <c r="G14" s="24">
        <v>40</v>
      </c>
      <c r="H14" s="24"/>
      <c r="I14" s="24"/>
      <c r="J14" s="24"/>
      <c r="K14" s="24"/>
      <c r="L14" s="24"/>
      <c r="M14" s="24"/>
      <c r="N14" s="24"/>
      <c r="O14" s="24"/>
      <c r="P14" s="44">
        <v>742.39102000000003</v>
      </c>
      <c r="Q14" s="32"/>
      <c r="R14" s="32"/>
      <c r="S14" s="32"/>
      <c r="T14" s="32"/>
    </row>
    <row r="15" spans="1:20" ht="296.25" customHeight="1" x14ac:dyDescent="0.25">
      <c r="A15" s="21" t="s">
        <v>42</v>
      </c>
      <c r="B15" s="24">
        <v>19500</v>
      </c>
      <c r="C15" s="24">
        <v>14090.836020000001</v>
      </c>
      <c r="D15" s="24"/>
      <c r="E15" s="24"/>
      <c r="F15" s="24"/>
      <c r="G15" s="24"/>
      <c r="H15" s="24"/>
      <c r="I15" s="24"/>
      <c r="J15" s="24"/>
      <c r="K15" s="24">
        <v>1000</v>
      </c>
      <c r="L15" s="24">
        <v>2948.0819999999999</v>
      </c>
      <c r="M15" s="24">
        <v>1400</v>
      </c>
      <c r="N15" s="24">
        <v>1424.2359899999999</v>
      </c>
      <c r="O15" s="24"/>
      <c r="P15" s="44">
        <v>40363.154009999998</v>
      </c>
      <c r="Q15" s="32"/>
      <c r="R15" s="32"/>
      <c r="S15" s="32"/>
      <c r="T15" s="32"/>
    </row>
    <row r="16" spans="1:20" ht="153.75" x14ac:dyDescent="0.25">
      <c r="A16" s="21" t="s">
        <v>43</v>
      </c>
      <c r="B16" s="24"/>
      <c r="C16" s="24">
        <v>30000</v>
      </c>
      <c r="D16" s="24">
        <v>23169.910749999999</v>
      </c>
      <c r="E16" s="24">
        <v>10225.299999999999</v>
      </c>
      <c r="F16" s="24">
        <v>2000</v>
      </c>
      <c r="G16" s="24">
        <v>5000</v>
      </c>
      <c r="H16" s="24">
        <v>4412.4920000000002</v>
      </c>
      <c r="I16" s="24">
        <v>2500</v>
      </c>
      <c r="J16" s="24">
        <v>6000</v>
      </c>
      <c r="K16" s="24">
        <v>7546.5609999999997</v>
      </c>
      <c r="L16" s="24">
        <v>4092.5</v>
      </c>
      <c r="M16" s="24">
        <v>14293.4</v>
      </c>
      <c r="N16" s="24">
        <v>10000</v>
      </c>
      <c r="O16" s="24">
        <v>4561</v>
      </c>
      <c r="P16" s="44">
        <v>123801.16375000001</v>
      </c>
      <c r="Q16" s="32"/>
      <c r="R16" s="32"/>
      <c r="S16" s="32"/>
      <c r="T16" s="32"/>
    </row>
    <row r="17" spans="1:20" ht="90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>
        <v>2350</v>
      </c>
      <c r="M17" s="24"/>
      <c r="N17" s="24"/>
      <c r="O17" s="24">
        <v>2968.4038599999999</v>
      </c>
      <c r="P17" s="44">
        <v>5318.4038600000003</v>
      </c>
      <c r="Q17" s="32"/>
      <c r="R17" s="32"/>
      <c r="S17" s="32"/>
      <c r="T17" s="32"/>
    </row>
    <row r="18" spans="1:20" ht="116.25" customHeight="1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>
        <v>4.7530000000000001</v>
      </c>
      <c r="N18" s="24"/>
      <c r="O18" s="24"/>
      <c r="P18" s="44">
        <v>4.7530000000000001</v>
      </c>
      <c r="Q18" s="32"/>
      <c r="R18" s="32"/>
      <c r="S18" s="32"/>
      <c r="T18" s="32"/>
    </row>
    <row r="19" spans="1:20" ht="102.75" customHeight="1" x14ac:dyDescent="0.25">
      <c r="A19" s="21" t="s">
        <v>46</v>
      </c>
      <c r="B19" s="24"/>
      <c r="C19" s="24">
        <v>2200</v>
      </c>
      <c r="D19" s="24"/>
      <c r="E19" s="24">
        <v>245</v>
      </c>
      <c r="F19" s="24">
        <v>149.5</v>
      </c>
      <c r="G19" s="24"/>
      <c r="H19" s="24"/>
      <c r="I19" s="24">
        <v>42</v>
      </c>
      <c r="J19" s="24">
        <v>835</v>
      </c>
      <c r="K19" s="24">
        <v>150</v>
      </c>
      <c r="L19" s="24"/>
      <c r="M19" s="24"/>
      <c r="N19" s="24">
        <v>500</v>
      </c>
      <c r="O19" s="24"/>
      <c r="P19" s="44">
        <v>4121.5</v>
      </c>
      <c r="Q19" s="32"/>
      <c r="R19" s="32"/>
      <c r="S19" s="32"/>
      <c r="T19" s="32"/>
    </row>
    <row r="20" spans="1:20" ht="115.5" x14ac:dyDescent="0.25">
      <c r="A20" s="21" t="s">
        <v>47</v>
      </c>
      <c r="B20" s="24"/>
      <c r="C20" s="24">
        <v>22000</v>
      </c>
      <c r="D20" s="24">
        <v>12921.5</v>
      </c>
      <c r="E20" s="24">
        <v>4850</v>
      </c>
      <c r="F20" s="24">
        <v>1596.11</v>
      </c>
      <c r="G20" s="24">
        <v>4065</v>
      </c>
      <c r="H20" s="24">
        <v>2200</v>
      </c>
      <c r="I20" s="24">
        <v>1602.3</v>
      </c>
      <c r="J20" s="24">
        <v>10000</v>
      </c>
      <c r="K20" s="24">
        <v>3463.32</v>
      </c>
      <c r="L20" s="24">
        <v>2260</v>
      </c>
      <c r="M20" s="24">
        <v>2971.55</v>
      </c>
      <c r="N20" s="24">
        <v>3028</v>
      </c>
      <c r="O20" s="24">
        <v>4264.0140000000001</v>
      </c>
      <c r="P20" s="44">
        <v>75221.793999999994</v>
      </c>
      <c r="Q20" s="32"/>
      <c r="R20" s="32"/>
      <c r="S20" s="32"/>
      <c r="T20" s="32"/>
    </row>
    <row r="21" spans="1:20" ht="64.5" x14ac:dyDescent="0.25">
      <c r="A21" s="21" t="s">
        <v>48</v>
      </c>
      <c r="B21" s="24">
        <v>12619.36334</v>
      </c>
      <c r="C21" s="24">
        <v>80</v>
      </c>
      <c r="D21" s="24">
        <v>1111.25</v>
      </c>
      <c r="E21" s="24">
        <v>450</v>
      </c>
      <c r="F21" s="24"/>
      <c r="G21" s="24"/>
      <c r="H21" s="24">
        <v>83.731570000000005</v>
      </c>
      <c r="I21" s="24">
        <v>40</v>
      </c>
      <c r="J21" s="24"/>
      <c r="K21" s="24">
        <v>230</v>
      </c>
      <c r="L21" s="24"/>
      <c r="M21" s="24">
        <v>100</v>
      </c>
      <c r="N21" s="24">
        <v>672.71400000000006</v>
      </c>
      <c r="O21" s="24"/>
      <c r="P21" s="44">
        <v>15387.05891</v>
      </c>
      <c r="Q21" s="32"/>
      <c r="R21" s="32"/>
      <c r="S21" s="32"/>
      <c r="T21" s="32"/>
    </row>
    <row r="22" spans="1:20" ht="90" x14ac:dyDescent="0.25">
      <c r="A22" s="21" t="s">
        <v>49</v>
      </c>
      <c r="B22" s="24"/>
      <c r="C22" s="24"/>
      <c r="D22" s="24">
        <v>80</v>
      </c>
      <c r="E22" s="24">
        <v>65.05</v>
      </c>
      <c r="F22" s="24">
        <v>30</v>
      </c>
      <c r="G22" s="24">
        <v>11.3</v>
      </c>
      <c r="H22" s="24">
        <v>52</v>
      </c>
      <c r="I22" s="24"/>
      <c r="J22" s="24"/>
      <c r="K22" s="24">
        <v>17.059999999999999</v>
      </c>
      <c r="L22" s="24">
        <v>179.1</v>
      </c>
      <c r="M22" s="24"/>
      <c r="N22" s="24"/>
      <c r="O22" s="24"/>
      <c r="P22" s="44">
        <v>434.51</v>
      </c>
      <c r="Q22" s="32"/>
      <c r="R22" s="32"/>
      <c r="S22" s="32"/>
      <c r="T22" s="32"/>
    </row>
    <row r="23" spans="1:20" ht="77.25" x14ac:dyDescent="0.25">
      <c r="A23" s="21" t="s">
        <v>50</v>
      </c>
      <c r="B23" s="24">
        <v>165</v>
      </c>
      <c r="C23" s="24">
        <v>84.262879999999996</v>
      </c>
      <c r="D23" s="24"/>
      <c r="E23" s="24"/>
      <c r="F23" s="24"/>
      <c r="G23" s="24">
        <v>300</v>
      </c>
      <c r="H23" s="24"/>
      <c r="I23" s="24"/>
      <c r="J23" s="24">
        <v>273.25</v>
      </c>
      <c r="K23" s="24">
        <v>73</v>
      </c>
      <c r="L23" s="24">
        <v>145.46100000000001</v>
      </c>
      <c r="M23" s="24">
        <v>100</v>
      </c>
      <c r="N23" s="24">
        <v>81.177000000000007</v>
      </c>
      <c r="O23" s="24"/>
      <c r="P23" s="44">
        <v>1222.1508799999999</v>
      </c>
      <c r="Q23" s="32"/>
      <c r="R23" s="32"/>
      <c r="S23" s="32"/>
      <c r="T23" s="32"/>
    </row>
    <row r="24" spans="1:20" ht="77.25" x14ac:dyDescent="0.25">
      <c r="A24" s="21" t="s">
        <v>51</v>
      </c>
      <c r="B24" s="24">
        <v>1468.38689</v>
      </c>
      <c r="C24" s="24">
        <v>1447.5013200000001</v>
      </c>
      <c r="D24" s="24">
        <v>600</v>
      </c>
      <c r="E24" s="24"/>
      <c r="F24" s="24"/>
      <c r="G24" s="24">
        <v>285.70832999999999</v>
      </c>
      <c r="H24" s="24">
        <v>135.809</v>
      </c>
      <c r="I24" s="24"/>
      <c r="J24" s="24"/>
      <c r="K24" s="24">
        <v>250</v>
      </c>
      <c r="L24" s="24"/>
      <c r="M24" s="24">
        <v>735.5</v>
      </c>
      <c r="N24" s="24">
        <v>46.637500000000003</v>
      </c>
      <c r="O24" s="24"/>
      <c r="P24" s="44">
        <v>4969.5430399999996</v>
      </c>
      <c r="Q24" s="32"/>
      <c r="R24" s="32"/>
      <c r="S24" s="32"/>
      <c r="T24" s="32"/>
    </row>
    <row r="25" spans="1:20" ht="75.75" customHeight="1" x14ac:dyDescent="0.25">
      <c r="A25" s="21" t="s">
        <v>52</v>
      </c>
      <c r="B25" s="24">
        <v>158.96333999999999</v>
      </c>
      <c r="C25" s="24">
        <v>2856.875</v>
      </c>
      <c r="D25" s="24"/>
      <c r="E25" s="24"/>
      <c r="F25" s="24"/>
      <c r="G25" s="24"/>
      <c r="H25" s="24">
        <v>679.48400000000004</v>
      </c>
      <c r="I25" s="24"/>
      <c r="J25" s="24"/>
      <c r="K25" s="24">
        <v>4069.5210000000002</v>
      </c>
      <c r="L25" s="24"/>
      <c r="M25" s="24"/>
      <c r="N25" s="24"/>
      <c r="O25" s="24"/>
      <c r="P25" s="44">
        <v>7764.8433400000004</v>
      </c>
      <c r="Q25" s="32"/>
      <c r="R25" s="32"/>
      <c r="S25" s="32"/>
      <c r="T25" s="32"/>
    </row>
    <row r="26" spans="1:20" ht="166.5" x14ac:dyDescent="0.25">
      <c r="A26" s="21" t="s">
        <v>53</v>
      </c>
      <c r="B26" s="24">
        <v>350</v>
      </c>
      <c r="C26" s="24">
        <v>210</v>
      </c>
      <c r="D26" s="24">
        <v>40</v>
      </c>
      <c r="E26" s="24"/>
      <c r="F26" s="24"/>
      <c r="G26" s="24"/>
      <c r="H26" s="24"/>
      <c r="I26" s="24"/>
      <c r="J26" s="24">
        <v>65.33</v>
      </c>
      <c r="K26" s="24"/>
      <c r="L26" s="24"/>
      <c r="M26" s="24"/>
      <c r="N26" s="24"/>
      <c r="O26" s="24"/>
      <c r="P26" s="44">
        <v>665.33</v>
      </c>
      <c r="Q26" s="32"/>
      <c r="R26" s="32"/>
      <c r="S26" s="32"/>
      <c r="T26" s="32"/>
    </row>
    <row r="27" spans="1:20" ht="39" x14ac:dyDescent="0.25">
      <c r="A27" s="21" t="s">
        <v>54</v>
      </c>
      <c r="B27" s="24"/>
      <c r="C27" s="24">
        <v>350.17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44">
        <v>350.17</v>
      </c>
      <c r="Q27" s="32"/>
      <c r="R27" s="32"/>
      <c r="S27" s="32"/>
      <c r="T27" s="32"/>
    </row>
    <row r="28" spans="1:20" ht="51.75" x14ac:dyDescent="0.25">
      <c r="A28" s="21" t="s">
        <v>55</v>
      </c>
      <c r="B28" s="24"/>
      <c r="C28" s="24"/>
      <c r="D28" s="24"/>
      <c r="E28" s="24"/>
      <c r="F28" s="24"/>
      <c r="G28" s="24"/>
      <c r="H28" s="24"/>
      <c r="I28" s="24"/>
      <c r="J28" s="24">
        <v>37209</v>
      </c>
      <c r="K28" s="24"/>
      <c r="L28" s="24"/>
      <c r="M28" s="24"/>
      <c r="N28" s="24"/>
      <c r="O28" s="24"/>
      <c r="P28" s="44">
        <v>37209</v>
      </c>
      <c r="Q28" s="32"/>
      <c r="R28" s="32"/>
      <c r="S28" s="32"/>
      <c r="T28" s="32"/>
    </row>
    <row r="29" spans="1:20" ht="51.75" x14ac:dyDescent="0.25">
      <c r="A29" s="21" t="s">
        <v>56</v>
      </c>
      <c r="B29" s="24"/>
      <c r="C29" s="24"/>
      <c r="D29" s="24"/>
      <c r="E29" s="24"/>
      <c r="F29" s="24"/>
      <c r="G29" s="24"/>
      <c r="H29" s="24"/>
      <c r="I29" s="24"/>
      <c r="J29" s="24">
        <v>-627.71416999999997</v>
      </c>
      <c r="K29" s="24"/>
      <c r="L29" s="24"/>
      <c r="M29" s="24"/>
      <c r="N29" s="24"/>
      <c r="O29" s="24"/>
      <c r="P29" s="44">
        <v>-627.71416999999997</v>
      </c>
      <c r="Q29" s="32"/>
      <c r="R29" s="32"/>
      <c r="S29" s="32"/>
      <c r="T29" s="32"/>
    </row>
    <row r="30" spans="1:20" ht="64.5" x14ac:dyDescent="0.25">
      <c r="A30" s="21" t="s">
        <v>57</v>
      </c>
      <c r="B30" s="24"/>
      <c r="C30" s="24">
        <v>3184.8590800000002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4">
        <v>3184.8590800000002</v>
      </c>
      <c r="Q30" s="32"/>
      <c r="R30" s="32"/>
      <c r="S30" s="32"/>
      <c r="T30" s="32"/>
    </row>
    <row r="31" spans="1:20" ht="64.5" x14ac:dyDescent="0.25">
      <c r="A31" s="21" t="s">
        <v>58</v>
      </c>
      <c r="B31" s="24">
        <v>738.36456999999996</v>
      </c>
      <c r="C31" s="24"/>
      <c r="D31" s="24">
        <v>300</v>
      </c>
      <c r="E31" s="24">
        <v>350</v>
      </c>
      <c r="F31" s="24"/>
      <c r="G31" s="24">
        <v>46</v>
      </c>
      <c r="H31" s="24">
        <v>166.28200000000001</v>
      </c>
      <c r="I31" s="24"/>
      <c r="J31" s="24">
        <v>650</v>
      </c>
      <c r="K31" s="24">
        <v>126.07599999999999</v>
      </c>
      <c r="L31" s="24"/>
      <c r="M31" s="24"/>
      <c r="N31" s="24"/>
      <c r="O31" s="24"/>
      <c r="P31" s="44">
        <v>2376.7225699999999</v>
      </c>
      <c r="Q31" s="32"/>
      <c r="R31" s="32"/>
      <c r="S31" s="32"/>
      <c r="T31" s="32"/>
    </row>
    <row r="32" spans="1:20" ht="26.25" x14ac:dyDescent="0.25">
      <c r="A32" s="21" t="s">
        <v>59</v>
      </c>
      <c r="B32" s="24"/>
      <c r="C32" s="24"/>
      <c r="D32" s="24"/>
      <c r="E32" s="24"/>
      <c r="F32" s="24"/>
      <c r="G32" s="24"/>
      <c r="H32" s="24"/>
      <c r="I32" s="24"/>
      <c r="J32" s="24">
        <v>264</v>
      </c>
      <c r="K32" s="24"/>
      <c r="L32" s="24"/>
      <c r="M32" s="24"/>
      <c r="N32" s="24"/>
      <c r="O32" s="24"/>
      <c r="P32" s="44">
        <v>264</v>
      </c>
      <c r="Q32" s="32"/>
      <c r="R32" s="32"/>
      <c r="S32" s="32"/>
      <c r="T32" s="32"/>
    </row>
    <row r="33" spans="1:20" ht="39" x14ac:dyDescent="0.25">
      <c r="A33" s="21" t="s">
        <v>60</v>
      </c>
      <c r="B33" s="24"/>
      <c r="C33" s="24"/>
      <c r="D33" s="24">
        <v>88.683329999999998</v>
      </c>
      <c r="E33" s="24">
        <v>43.174999999999997</v>
      </c>
      <c r="F33" s="24">
        <v>17.41667</v>
      </c>
      <c r="G33" s="24">
        <v>86.166669999999996</v>
      </c>
      <c r="H33" s="24">
        <v>24.566649999999999</v>
      </c>
      <c r="I33" s="24">
        <v>3.14167</v>
      </c>
      <c r="J33" s="24">
        <v>149.89167</v>
      </c>
      <c r="K33" s="24">
        <v>14.004989999999999</v>
      </c>
      <c r="L33" s="24">
        <v>40.791670000000003</v>
      </c>
      <c r="M33" s="24">
        <v>53.616669999999999</v>
      </c>
      <c r="N33" s="24">
        <v>36.208329999999997</v>
      </c>
      <c r="O33" s="24">
        <v>15.41667</v>
      </c>
      <c r="P33" s="44">
        <v>573.07998999999995</v>
      </c>
      <c r="Q33" s="32"/>
      <c r="R33" s="32"/>
      <c r="S33" s="32"/>
      <c r="T33" s="32"/>
    </row>
    <row r="34" spans="1:20" ht="64.5" x14ac:dyDescent="0.25">
      <c r="A34" s="21" t="s">
        <v>61</v>
      </c>
      <c r="B34" s="24"/>
      <c r="C34" s="24"/>
      <c r="D34" s="24"/>
      <c r="E34" s="24"/>
      <c r="F34" s="24"/>
      <c r="G34" s="24">
        <v>76.190020000000004</v>
      </c>
      <c r="H34" s="24"/>
      <c r="I34" s="24"/>
      <c r="J34" s="24"/>
      <c r="K34" s="24"/>
      <c r="L34" s="24"/>
      <c r="M34" s="24">
        <v>1172.20371</v>
      </c>
      <c r="N34" s="24"/>
      <c r="O34" s="24">
        <v>150</v>
      </c>
      <c r="P34" s="44">
        <v>1398.39373</v>
      </c>
      <c r="Q34" s="32"/>
      <c r="R34" s="32"/>
      <c r="S34" s="32"/>
      <c r="T34" s="32"/>
    </row>
    <row r="35" spans="1:20" ht="39" x14ac:dyDescent="0.25">
      <c r="A35" s="21" t="s">
        <v>62</v>
      </c>
      <c r="B35" s="24">
        <v>1000</v>
      </c>
      <c r="C35" s="24">
        <v>1453.9235200000001</v>
      </c>
      <c r="D35" s="24">
        <v>50</v>
      </c>
      <c r="E35" s="24"/>
      <c r="F35" s="24"/>
      <c r="G35" s="24"/>
      <c r="H35" s="24">
        <v>54.985999999999997</v>
      </c>
      <c r="I35" s="24">
        <v>54.985999999999997</v>
      </c>
      <c r="J35" s="24"/>
      <c r="K35" s="24"/>
      <c r="L35" s="24"/>
      <c r="M35" s="24">
        <v>82.478999999999999</v>
      </c>
      <c r="N35" s="24">
        <v>113.92458999999999</v>
      </c>
      <c r="O35" s="24">
        <v>138.58815999999999</v>
      </c>
      <c r="P35" s="44">
        <v>2948.8872700000002</v>
      </c>
      <c r="Q35" s="32"/>
      <c r="R35" s="32"/>
      <c r="S35" s="32"/>
      <c r="T35" s="32"/>
    </row>
    <row r="36" spans="1:20" ht="51.75" x14ac:dyDescent="0.25">
      <c r="A36" s="21" t="s">
        <v>63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>
        <v>382.07524000000001</v>
      </c>
      <c r="M36" s="24"/>
      <c r="N36" s="24">
        <v>183.33206000000001</v>
      </c>
      <c r="O36" s="24"/>
      <c r="P36" s="44">
        <v>565.40729999999996</v>
      </c>
      <c r="Q36" s="32"/>
      <c r="R36" s="32"/>
      <c r="S36" s="32"/>
      <c r="T36" s="32"/>
    </row>
    <row r="37" spans="1:20" ht="26.25" x14ac:dyDescent="0.25">
      <c r="A37" s="21" t="s">
        <v>64</v>
      </c>
      <c r="B37" s="24"/>
      <c r="C37" s="24"/>
      <c r="D37" s="24"/>
      <c r="E37" s="24"/>
      <c r="F37" s="24"/>
      <c r="G37" s="24"/>
      <c r="H37" s="24"/>
      <c r="I37" s="24"/>
      <c r="J37" s="24">
        <v>31669.606360000002</v>
      </c>
      <c r="K37" s="24"/>
      <c r="L37" s="24"/>
      <c r="M37" s="24"/>
      <c r="N37" s="24"/>
      <c r="O37" s="24"/>
      <c r="P37" s="44">
        <v>31669.606360000002</v>
      </c>
      <c r="Q37" s="32"/>
      <c r="R37" s="32"/>
      <c r="S37" s="32"/>
      <c r="T37" s="32"/>
    </row>
    <row r="38" spans="1:20" x14ac:dyDescent="0.25">
      <c r="A38" s="22" t="s">
        <v>65</v>
      </c>
      <c r="B38" s="25">
        <v>106398.41215</v>
      </c>
      <c r="C38" s="25">
        <v>153237.99593999999</v>
      </c>
      <c r="D38" s="25">
        <v>93368.144079999998</v>
      </c>
      <c r="E38" s="25">
        <v>32464.216189999999</v>
      </c>
      <c r="F38" s="25">
        <v>4553.6926700000004</v>
      </c>
      <c r="G38" s="25">
        <v>68230.291939999996</v>
      </c>
      <c r="H38" s="25">
        <v>21114.27722</v>
      </c>
      <c r="I38" s="25">
        <v>16118.427669999999</v>
      </c>
      <c r="J38" s="25">
        <v>127749.80203000001</v>
      </c>
      <c r="K38" s="25">
        <v>30638.78499</v>
      </c>
      <c r="L38" s="25">
        <v>61587.300949999997</v>
      </c>
      <c r="M38" s="25">
        <v>26112.13997</v>
      </c>
      <c r="N38" s="25">
        <v>36332.997669999997</v>
      </c>
      <c r="O38" s="25">
        <v>33902.772689999998</v>
      </c>
      <c r="P38" s="44">
        <v>811809.25615999999</v>
      </c>
      <c r="Q38" s="40"/>
      <c r="R38" s="40"/>
      <c r="S38" s="40"/>
      <c r="T38" s="40"/>
    </row>
    <row r="39" spans="1:20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20" x14ac:dyDescent="0.25">
      <c r="A40" s="36" t="s">
        <v>30</v>
      </c>
      <c r="B40" s="45">
        <f>P38+Учреждения!B84</f>
        <v>3374498.4059799998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20" ht="32.25" customHeight="1" x14ac:dyDescent="0.25">
      <c r="A41" s="36" t="s">
        <v>136</v>
      </c>
      <c r="B41" s="45">
        <v>4460884.7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2022-08-09T23:34:23Z</dcterms:modified>
</cp:coreProperties>
</file>