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_xlnm._FilterDatabase" localSheetId="0" hidden="1">Бюджетополучатели!$A$5:$D$78</definedName>
    <definedName name="Date">Бюджетополучатели!$F$8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Бюджетополучатели!$F$73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Бюджетополучатели!$F$7</definedName>
    <definedName name="_xlnm.Print_Titles" localSheetId="0">Бюджетополучатели!$85:$86</definedName>
    <definedName name="_xlnm.Print_Titles" localSheetId="1">'Муниципальные районы'!$1:$3</definedName>
    <definedName name="_xlnm.Print_Area" localSheetId="0">Бюджетополучатели!$A$1:$E$123</definedName>
    <definedName name="_xlnm.Print_Area" localSheetId="1">'Муниципальные районы'!$A$1:$P$53</definedName>
  </definedNames>
  <calcPr calcId="162913" refMode="R1C1"/>
</workbook>
</file>

<file path=xl/calcChain.xml><?xml version="1.0" encoding="utf-8"?>
<calcChain xmlns="http://schemas.openxmlformats.org/spreadsheetml/2006/main">
  <c r="D74" i="1" l="1"/>
  <c r="D8" i="1"/>
  <c r="D73" i="1" l="1"/>
  <c r="F3" i="1" s="1"/>
  <c r="D6" i="1" l="1"/>
  <c r="I1" i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<sst xmlns="http://schemas.openxmlformats.org/spreadsheetml/2006/main" count="187" uniqueCount="185">
  <si>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</si>
  <si>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</si>
  <si>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</si>
  <si>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</si>
  <si>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</si>
  <si>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</si>
  <si>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</si>
  <si>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</si>
  <si>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</si>
  <si>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</si>
  <si>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</si>
  <si>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</si>
  <si>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</si>
  <si>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</si>
  <si>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</si>
  <si>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</si>
  <si>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</si>
  <si>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</si>
  <si>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</si>
  <si>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</si>
  <si>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</si>
  <si>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</si>
  <si>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</si>
  <si>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</si>
  <si>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</si>
  <si>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</si>
  <si>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</si>
  <si>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</si>
  <si>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</si>
  <si>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</si>
  <si>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</si>
  <si>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</si>
  <si>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</si>
  <si>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</si>
  <si>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01.01.2022</t>
  </si>
  <si>
    <t>Реализация мероприятий соответствующей подпрограммы в рамках соответствующей государственной программы Камчатского края, за исключением обособленных расходов, которым присваиваются уникальные коды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</si>
  <si>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</si>
  <si>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</si>
  <si>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</si>
  <si>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</si>
  <si>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</si>
  <si>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</si>
  <si>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</si>
  <si>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</si>
  <si>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</si>
  <si>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</si>
  <si>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</si>
  <si>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</si>
  <si>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</si>
  <si>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</si>
  <si>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</si>
  <si>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</si>
  <si>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</si>
  <si>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</si>
  <si>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</si>
  <si>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</si>
  <si>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</si>
  <si>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</si>
  <si>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</si>
  <si>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</si>
  <si>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</si>
  <si>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</si>
  <si>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</si>
  <si>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</si>
  <si>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</si>
  <si>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</si>
  <si>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и реконструкция (модернизация) объектов питьевого водоснабжения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</si>
  <si>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</si>
  <si>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</si>
  <si>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"1000 дворов" (благоустройство не менее 38 дворовых территорий)</t>
  </si>
  <si>
    <t>Государственная поддержка отрасли культуры</t>
  </si>
  <si>
    <t>Реализация программ формирования современной городской среды</t>
  </si>
  <si>
    <t>Техническое оснащение муниципальных музеев</t>
  </si>
  <si>
    <t>Реконструкция и капитальный ремонт муниципальных музеев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</si>
  <si>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</si>
  <si>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</si>
  <si>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</si>
  <si>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</si>
  <si>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</si>
  <si>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</si>
  <si>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экономического и социального развития коренных малочисленных народов Севера, Сибири и Дальнего Востока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</si>
  <si>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</si>
  <si>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</si>
  <si>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</si>
  <si>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</si>
  <si>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</si>
  <si>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</si>
  <si>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</si>
  <si>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</si>
  <si>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</si>
  <si>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</si>
  <si>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</si>
  <si>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</si>
  <si>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</si>
  <si>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</si>
  <si>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</si>
  <si>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</si>
  <si>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</si>
  <si>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</si>
  <si>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</si>
  <si>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</si>
  <si>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</si>
  <si>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</si>
  <si>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</si>
  <si>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</si>
  <si>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</si>
  <si>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</si>
  <si>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</si>
  <si>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</si>
  <si>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</si>
  <si>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</si>
  <si>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</si>
  <si>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</si>
  <si>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</si>
  <si>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</si>
  <si>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</si>
  <si>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31.07.2022</t>
  </si>
  <si>
    <t>01.07.2022</t>
  </si>
  <si>
    <t>Остаток средств на 01.08.2022 года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</si>
  <si>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</si>
  <si>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</si>
  <si>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</si>
  <si>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Субсидии бюджетам на создание системы поддержки фермеров и развитие сельской кооперации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</si>
  <si>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</si>
  <si>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обеспечение комплексного развития сельских территорий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</si>
  <si>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</si>
  <si>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</t>
  </si>
  <si>
    <t>Субсидии бюджетам на строительство и реконструкцию (модернизацию) объектов питьевого водоснабжения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</si>
  <si>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</si>
  <si>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</si>
  <si>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Единая субвенция бюджетам субъектов Российской Федерации и бюджету г. Байконура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</si>
  <si>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</si>
  <si>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</si>
  <si>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</si>
  <si>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</si>
  <si>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</si>
  <si>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</si>
  <si>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создание новых мест в общеобразовательных организациях, расположенных в сельской местности и поселках городского типа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</si>
  <si>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</si>
  <si>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создание (обновление) материально-технической базы образовательных организаций, реализующих программы среднего профессионального образования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</si>
  <si>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</si>
  <si>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</si>
  <si>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</si>
  <si>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</si>
  <si>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</si>
  <si>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</si>
  <si>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</si>
  <si>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</si>
  <si>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</si>
  <si>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</si>
  <si>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Межбюджетные трансферты, передаваемые бюджетам на реализацию отдельных полномочий в области лекарственного обеспечения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</si>
  <si>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</si>
  <si>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</si>
  <si>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</si>
  <si>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</si>
  <si>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</si>
  <si>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</si>
  <si>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</si>
  <si>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</si>
  <si>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</si>
  <si>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на осуществление ежемесячной выплаты в связи с рождением (усыновлением) первого ребенка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</si>
  <si>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</si>
  <si>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развитие сети учреждений культурно-досугового типа</t>
  </si>
  <si>
    <t>Субсидии бюджетам на поддержку отрасли культуры</t>
  </si>
  <si>
    <t>Субсидии бюджетам на техническое оснащение муниципальных музеев</t>
  </si>
  <si>
    <t>Субсидии бюджетам на реконструкцию и капитальный ремонт муниципальных музеев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</si>
  <si>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</si>
  <si>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повышение эффективности службы занятости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</si>
  <si>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</si>
  <si>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</si>
  <si>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Межбюджетные трансферты, передаваемые бюджетам, за счет средств резервного фонда Правительства Российской Федерации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</si>
  <si>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</si>
  <si>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Межбюджетные трансферты, передаваемые бюджетам на развитие инфраструктуры дорожного хозяйства</t>
  </si>
  <si>
    <t>Прочие безвозмездные поступления в бюджеты субъектов Российской Федерации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</si>
  <si>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</si>
  <si>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</si>
  <si>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</si>
  <si>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</si>
  <si>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субъектов Российской Федерации на осуществление отдельных полномочий в области лесных отношений</t>
  </si>
  <si>
    <t>Субсидии бюджетам на обеспечение поддержки общественных инициатив на создание модульных некапитальных средств размещения (кемпингов и автокемпингов)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</si>
  <si>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</si>
  <si>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</si>
  <si>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</si>
  <si>
    <t>Остатки средств на 01.07.2022 года с учетом привлеченных средств</t>
  </si>
  <si>
    <t>Предоставление бюджетных кредитов юридическим лицам из краевого бюджета: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</si>
</sst>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2" fillId="0" borderId="0" applyNumberFormat="0" applyBorder="0" applyAlignment="0"/>
  </cellStyleXfs>
  <cellXfs count="8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/>
    <xf numFmtId="0" fontId="0" fillId="0" borderId="0" xfId="0" applyAlignment="1">
      <alignment wrapText="1"/>
    </xf>
    <xf numFmtId="0" fontId="22" fillId="0" borderId="0" xfId="1" applyAlignment="1">
      <alignment wrapText="1"/>
    </xf>
    <xf numFmtId="164" fontId="3" fillId="0" borderId="3" xfId="1" applyNumberFormat="1" applyFont="1" applyFill="1" applyBorder="1" applyAlignment="1" applyProtection="1">
      <alignment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3" fillId="0" borderId="3" xfId="0" applyNumberFormat="1" applyFont="1" applyFill="1" applyBorder="1" applyAlignment="1">
      <alignment horizontal="right" wrapText="1"/>
    </xf>
    <xf numFmtId="164" fontId="23" fillId="0" borderId="3" xfId="0" applyNumberFormat="1" applyFont="1" applyFill="1" applyBorder="1" applyAlignment="1">
      <alignment horizontal="right" vertical="center" wrapText="1"/>
    </xf>
    <xf numFmtId="164" fontId="24" fillId="3" borderId="0" xfId="0" applyNumberFormat="1" applyFont="1" applyFill="1"/>
    <xf numFmtId="164" fontId="2" fillId="0" borderId="5" xfId="0" applyNumberFormat="1" applyFont="1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0" fontId="0" fillId="0" borderId="8" xfId="0" applyBorder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6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164" fontId="17" fillId="0" borderId="1" xfId="0" applyNumberFormat="1" applyFont="1" applyFill="1" applyBorder="1" applyAlignment="1">
      <alignment horizontal="left" wrapText="1"/>
    </xf>
    <xf numFmtId="164" fontId="17" fillId="0" borderId="2" xfId="0" applyNumberFormat="1" applyFont="1" applyFill="1" applyBorder="1" applyAlignment="1">
      <alignment horizontal="left" wrapText="1"/>
    </xf>
    <xf numFmtId="164" fontId="17" fillId="0" borderId="6" xfId="0" applyNumberFormat="1" applyFont="1" applyFill="1" applyBorder="1" applyAlignment="1">
      <alignment horizontal="left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wrapText="1"/>
    </xf>
    <xf numFmtId="0" fontId="0" fillId="0" borderId="3" xfId="0" applyBorder="1" applyAlignment="1">
      <alignment wrapText="1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view="pageBreakPreview" zoomScaleNormal="100" zoomScaleSheetLayoutView="100" workbookViewId="0">
      <selection activeCell="E79" sqref="E79"/>
    </sheetView>
  </sheetViews>
  <sheetFormatPr defaultRowHeight="15" x14ac:dyDescent="0.25"/>
  <cols>
    <col min="1" max="1" width="69.28515625" customWidth="1"/>
    <col min="2" max="2" width="18.140625" customWidth="1"/>
    <col min="3" max="3" width="21.85546875" customWidth="1"/>
    <col min="4" max="5" width="16.5703125" customWidth="1"/>
    <col min="6" max="6" width="12.5703125" customWidth="1"/>
    <col min="7" max="7" width="16" bestFit="1" customWidth="1"/>
    <col min="9" max="9" width="10.140625" bestFit="1" customWidth="1"/>
  </cols>
  <sheetData>
    <row r="1" spans="1:9" ht="15.75" x14ac:dyDescent="0.25">
      <c r="A1" s="57" t="s">
        <v>9</v>
      </c>
      <c r="B1" s="57"/>
      <c r="C1" s="57"/>
      <c r="D1" s="57"/>
      <c r="E1" s="41"/>
      <c r="F1" s="28" t="s">
        <v>117</v>
      </c>
      <c r="G1" s="29" t="str">
        <f>TEXT(F1,"[$-FC19]ММ")</f>
        <v>07</v>
      </c>
      <c r="H1" s="29" t="str">
        <f>TEXT(F1,"[$-FC19]ДД.ММ.ГГГ \г")</f>
        <v>01.07.2022 г</v>
      </c>
      <c r="I1" s="29" t="str">
        <f>TEXT(F1,"[$-FC19]ГГГГ")</f>
        <v>2022</v>
      </c>
    </row>
    <row r="2" spans="1:9" ht="15.75" x14ac:dyDescent="0.25">
      <c r="A2" s="57" t="str">
        <f>CONCATENATE("доходов и расходов краевого бюджета за ",period," ",I1," года")</f>
        <v>доходов и расходов краевого бюджета за июль 2022 года</v>
      </c>
      <c r="B2" s="57"/>
      <c r="C2" s="57"/>
      <c r="D2" s="57"/>
      <c r="E2" s="41"/>
      <c r="F2" s="28" t="s">
        <v>116</v>
      </c>
      <c r="G2" s="29" t="str">
        <f>TEXT(F2,"[$-FC19]ДД ММММ ГГГ \г")</f>
        <v>31 июля 2022 г</v>
      </c>
      <c r="H2" s="29" t="str">
        <f>TEXT(F2,"[$-FC19]ДД.ММ.ГГГ \г")</f>
        <v>31.07.2022 г</v>
      </c>
      <c r="I2" s="30"/>
    </row>
    <row r="3" spans="1:9" x14ac:dyDescent="0.25">
      <c r="A3" s="1"/>
      <c r="B3" s="2"/>
      <c r="C3" s="2"/>
      <c r="D3" s="3"/>
      <c r="E3" s="3"/>
      <c r="F3" s="29">
        <f>EndDate+1</f>
        <v>1</v>
      </c>
      <c r="G3" s="29" t="str">
        <f>TEXT(F3,"[$-FC19]ДД ММММ ГГГ \г")</f>
        <v>01 января 1900 г</v>
      </c>
      <c r="H3" s="29" t="str">
        <f>TEXT(F3,"[$-FC19]ДД.ММ.ГГГ \г")</f>
        <v>01.01.1900 г</v>
      </c>
      <c r="I3" s="29"/>
    </row>
    <row r="4" spans="1:9" x14ac:dyDescent="0.25">
      <c r="A4" s="4"/>
      <c r="B4" s="5"/>
      <c r="C4" s="5"/>
      <c r="D4" s="6" t="s">
        <v>0</v>
      </c>
      <c r="E4" s="6"/>
      <c r="F4" s="29"/>
      <c r="G4" s="29"/>
      <c r="H4" s="29"/>
      <c r="I4" s="29"/>
    </row>
    <row r="5" spans="1:9" x14ac:dyDescent="0.25">
      <c r="A5" s="58" t="str">
        <f>CONCATENATE("Остаток средств на ",H1,"ода")</f>
        <v>Остаток средств на 01.07.2022 года</v>
      </c>
      <c r="B5" s="59"/>
      <c r="C5" s="59"/>
      <c r="D5" s="46">
        <v>3377593.7</v>
      </c>
      <c r="E5" s="42"/>
      <c r="F5" s="30"/>
      <c r="G5" s="29"/>
      <c r="H5" s="29"/>
      <c r="I5" s="29"/>
    </row>
    <row r="6" spans="1:9" x14ac:dyDescent="0.25">
      <c r="A6" s="67" t="s">
        <v>1</v>
      </c>
      <c r="B6" s="68"/>
      <c r="C6" s="68"/>
      <c r="D6" s="7">
        <f>D73-D7</f>
        <v>3018824.5279600006</v>
      </c>
      <c r="E6" s="43"/>
      <c r="F6" s="29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июль</v>
      </c>
      <c r="G6" s="29"/>
      <c r="H6" s="29"/>
      <c r="I6" s="29"/>
    </row>
    <row r="7" spans="1:9" x14ac:dyDescent="0.25">
      <c r="A7" s="69" t="s">
        <v>10</v>
      </c>
      <c r="B7" s="70"/>
      <c r="C7" s="70"/>
      <c r="D7" s="50">
        <v>6630072.0999999996</v>
      </c>
      <c r="E7" s="44"/>
      <c r="F7" s="29"/>
      <c r="G7" s="29"/>
      <c r="H7" s="29"/>
      <c r="I7" s="29"/>
    </row>
    <row r="8" spans="1:9" x14ac:dyDescent="0.25">
      <c r="A8" s="71" t="s">
        <v>11</v>
      </c>
      <c r="B8" s="68"/>
      <c r="C8" s="68"/>
      <c r="D8" s="9">
        <f>SUM(D9:D72)</f>
        <v>2948560.0599999996</v>
      </c>
      <c r="E8" s="44"/>
      <c r="F8" s="29" t="s">
        <v>34</v>
      </c>
    </row>
    <row r="9" spans="1:9" s="47" customFormat="1" ht="30" customHeight="1" x14ac:dyDescent="0.25">
      <c r="A9" s="81" t="s">
        <v>119</v>
      </c>
      <c r="B9" s="82"/>
      <c r="C9" s="82"/>
      <c r="D9" s="49">
        <v>158.68</v>
      </c>
      <c r="E9" s="48"/>
      <c r="F9" s="48"/>
      <c r="G9" s="48"/>
      <c r="H9" s="48"/>
      <c r="I9" s="48"/>
    </row>
    <row r="10" spans="1:9" s="47" customFormat="1" ht="30" customHeight="1" x14ac:dyDescent="0.25">
      <c r="A10" s="81" t="s">
        <v>120</v>
      </c>
      <c r="B10" s="82"/>
      <c r="C10" s="82"/>
      <c r="D10" s="49">
        <v>3498.71</v>
      </c>
      <c r="E10" s="48"/>
      <c r="F10" s="48"/>
      <c r="G10" s="48"/>
      <c r="H10" s="48"/>
      <c r="I10" s="48"/>
    </row>
    <row r="11" spans="1:9" s="47" customFormat="1" ht="30" customHeight="1" x14ac:dyDescent="0.25">
      <c r="A11" s="81" t="s">
        <v>121</v>
      </c>
      <c r="B11" s="82"/>
      <c r="C11" s="82"/>
      <c r="D11" s="49">
        <v>660.45</v>
      </c>
      <c r="E11" s="48"/>
      <c r="F11" s="48"/>
      <c r="G11" s="48"/>
      <c r="H11" s="48"/>
      <c r="I11" s="48"/>
    </row>
    <row r="12" spans="1:9" s="47" customFormat="1" ht="30" customHeight="1" x14ac:dyDescent="0.25">
      <c r="A12" s="81" t="s">
        <v>119</v>
      </c>
      <c r="B12" s="82"/>
      <c r="C12" s="82"/>
      <c r="D12" s="49">
        <v>152.76</v>
      </c>
      <c r="E12" s="48"/>
      <c r="F12" s="48"/>
      <c r="G12" s="48"/>
      <c r="H12" s="48"/>
      <c r="I12" s="48"/>
    </row>
    <row r="13" spans="1:9" s="47" customFormat="1" ht="30" customHeight="1" x14ac:dyDescent="0.25">
      <c r="A13" s="81" t="s">
        <v>122</v>
      </c>
      <c r="B13" s="82"/>
      <c r="C13" s="82"/>
      <c r="D13" s="49">
        <v>2970</v>
      </c>
      <c r="E13" s="48"/>
      <c r="F13" s="48"/>
      <c r="G13" s="48"/>
      <c r="H13" s="48"/>
      <c r="I13" s="48"/>
    </row>
    <row r="14" spans="1:9" s="47" customFormat="1" ht="30" customHeight="1" x14ac:dyDescent="0.25">
      <c r="A14" s="81" t="s">
        <v>123</v>
      </c>
      <c r="B14" s="82"/>
      <c r="C14" s="82"/>
      <c r="D14" s="49">
        <v>4448.97</v>
      </c>
      <c r="E14" s="48"/>
      <c r="F14" s="48"/>
      <c r="G14" s="48"/>
      <c r="H14" s="48"/>
      <c r="I14" s="48"/>
    </row>
    <row r="15" spans="1:9" s="47" customFormat="1" ht="30" customHeight="1" x14ac:dyDescent="0.25">
      <c r="A15" s="81" t="s">
        <v>124</v>
      </c>
      <c r="B15" s="82"/>
      <c r="C15" s="82"/>
      <c r="D15" s="49">
        <v>531.32000000000005</v>
      </c>
      <c r="E15" s="48"/>
      <c r="F15" s="48"/>
      <c r="G15" s="48"/>
      <c r="H15" s="48"/>
      <c r="I15" s="48"/>
    </row>
    <row r="16" spans="1:9" s="47" customFormat="1" ht="30" customHeight="1" x14ac:dyDescent="0.25">
      <c r="A16" s="81" t="s">
        <v>125</v>
      </c>
      <c r="B16" s="82"/>
      <c r="C16" s="82"/>
      <c r="D16" s="49">
        <v>1957.56</v>
      </c>
      <c r="E16" s="48"/>
      <c r="F16" s="48"/>
      <c r="G16" s="48"/>
      <c r="H16" s="48"/>
      <c r="I16" s="48"/>
    </row>
    <row r="17" spans="1:9" s="47" customFormat="1" ht="30" customHeight="1" x14ac:dyDescent="0.25">
      <c r="A17" s="81" t="s">
        <v>126</v>
      </c>
      <c r="B17" s="82"/>
      <c r="C17" s="82"/>
      <c r="D17" s="49">
        <v>6493</v>
      </c>
      <c r="E17" s="48"/>
      <c r="F17" s="48"/>
      <c r="G17" s="48"/>
      <c r="H17" s="48"/>
      <c r="I17" s="48"/>
    </row>
    <row r="18" spans="1:9" s="47" customFormat="1" ht="19.5" customHeight="1" x14ac:dyDescent="0.25">
      <c r="A18" s="81" t="s">
        <v>127</v>
      </c>
      <c r="B18" s="82"/>
      <c r="C18" s="82"/>
      <c r="D18" s="49">
        <v>12210.64</v>
      </c>
      <c r="E18" s="48"/>
      <c r="F18" s="48"/>
      <c r="G18" s="48"/>
      <c r="H18" s="48"/>
      <c r="I18" s="48"/>
    </row>
    <row r="19" spans="1:9" s="47" customFormat="1" ht="30" customHeight="1" x14ac:dyDescent="0.25">
      <c r="A19" s="81" t="s">
        <v>128</v>
      </c>
      <c r="B19" s="82"/>
      <c r="C19" s="82"/>
      <c r="D19" s="49">
        <v>52532</v>
      </c>
      <c r="E19" s="48"/>
      <c r="F19" s="48"/>
      <c r="G19" s="48"/>
      <c r="H19" s="48"/>
      <c r="I19" s="48"/>
    </row>
    <row r="20" spans="1:9" s="47" customFormat="1" ht="30" customHeight="1" x14ac:dyDescent="0.25">
      <c r="A20" s="81" t="s">
        <v>129</v>
      </c>
      <c r="B20" s="82"/>
      <c r="C20" s="82"/>
      <c r="D20" s="49">
        <v>37209</v>
      </c>
      <c r="E20" s="48"/>
      <c r="F20" s="48"/>
      <c r="G20" s="48"/>
      <c r="H20" s="48"/>
      <c r="I20" s="48"/>
    </row>
    <row r="21" spans="1:9" s="47" customFormat="1" ht="24" customHeight="1" x14ac:dyDescent="0.25">
      <c r="A21" s="81" t="s">
        <v>130</v>
      </c>
      <c r="B21" s="82"/>
      <c r="C21" s="82"/>
      <c r="D21" s="49">
        <v>8453.02</v>
      </c>
      <c r="E21" s="48"/>
      <c r="F21" s="48"/>
      <c r="G21" s="48"/>
      <c r="H21" s="48"/>
      <c r="I21" s="48"/>
    </row>
    <row r="22" spans="1:9" s="47" customFormat="1" ht="30" customHeight="1" x14ac:dyDescent="0.25">
      <c r="A22" s="81" t="s">
        <v>131</v>
      </c>
      <c r="B22" s="82"/>
      <c r="C22" s="82"/>
      <c r="D22" s="49">
        <v>9211.58</v>
      </c>
      <c r="E22" s="48"/>
      <c r="F22" s="48"/>
      <c r="G22" s="48"/>
      <c r="H22" s="48"/>
      <c r="I22" s="48"/>
    </row>
    <row r="23" spans="1:9" s="47" customFormat="1" ht="21.75" customHeight="1" x14ac:dyDescent="0.25">
      <c r="A23" s="81" t="s">
        <v>132</v>
      </c>
      <c r="B23" s="82"/>
      <c r="C23" s="82"/>
      <c r="D23" s="49">
        <v>8376.1200000000008</v>
      </c>
      <c r="E23" s="48"/>
      <c r="F23" s="48"/>
      <c r="G23" s="48"/>
      <c r="H23" s="48"/>
      <c r="I23" s="48"/>
    </row>
    <row r="24" spans="1:9" s="47" customFormat="1" ht="30" customHeight="1" x14ac:dyDescent="0.25">
      <c r="A24" s="81" t="s">
        <v>133</v>
      </c>
      <c r="B24" s="82"/>
      <c r="C24" s="82"/>
      <c r="D24" s="49">
        <v>921616.97</v>
      </c>
      <c r="E24" s="48"/>
      <c r="F24" s="48"/>
      <c r="G24" s="48"/>
      <c r="H24" s="48"/>
      <c r="I24" s="48"/>
    </row>
    <row r="25" spans="1:9" s="47" customFormat="1" ht="30" customHeight="1" x14ac:dyDescent="0.25">
      <c r="A25" s="81" t="s">
        <v>134</v>
      </c>
      <c r="B25" s="82"/>
      <c r="C25" s="82"/>
      <c r="D25" s="49">
        <v>11978.59</v>
      </c>
      <c r="E25" s="48"/>
      <c r="F25" s="48"/>
      <c r="G25" s="48"/>
      <c r="H25" s="48"/>
      <c r="I25" s="48"/>
    </row>
    <row r="26" spans="1:9" s="47" customFormat="1" ht="30" customHeight="1" x14ac:dyDescent="0.25">
      <c r="A26" s="81" t="s">
        <v>135</v>
      </c>
      <c r="B26" s="82"/>
      <c r="C26" s="82"/>
      <c r="D26" s="49">
        <v>5412.86</v>
      </c>
      <c r="E26" s="48"/>
      <c r="F26" s="48"/>
      <c r="G26" s="48"/>
      <c r="H26" s="48"/>
      <c r="I26" s="48"/>
    </row>
    <row r="27" spans="1:9" s="47" customFormat="1" ht="30" customHeight="1" x14ac:dyDescent="0.25">
      <c r="A27" s="81" t="s">
        <v>136</v>
      </c>
      <c r="B27" s="82"/>
      <c r="C27" s="82"/>
      <c r="D27" s="49">
        <v>4406.25</v>
      </c>
      <c r="E27" s="48"/>
      <c r="F27" s="48"/>
      <c r="G27" s="48"/>
      <c r="H27" s="48"/>
      <c r="I27" s="48"/>
    </row>
    <row r="28" spans="1:9" s="47" customFormat="1" ht="30" customHeight="1" x14ac:dyDescent="0.25">
      <c r="A28" s="81" t="s">
        <v>137</v>
      </c>
      <c r="B28" s="82"/>
      <c r="C28" s="82"/>
      <c r="D28" s="49">
        <v>68190.3</v>
      </c>
      <c r="E28" s="48"/>
      <c r="F28" s="48"/>
      <c r="G28" s="48"/>
      <c r="H28" s="48"/>
      <c r="I28" s="48"/>
    </row>
    <row r="29" spans="1:9" s="47" customFormat="1" ht="30" customHeight="1" x14ac:dyDescent="0.25">
      <c r="A29" s="81" t="s">
        <v>138</v>
      </c>
      <c r="B29" s="82"/>
      <c r="C29" s="82"/>
      <c r="D29" s="49">
        <v>17.32</v>
      </c>
      <c r="E29" s="48"/>
      <c r="F29" s="48"/>
      <c r="G29" s="48"/>
      <c r="H29" s="48"/>
      <c r="I29" s="48"/>
    </row>
    <row r="30" spans="1:9" s="47" customFormat="1" ht="30" customHeight="1" x14ac:dyDescent="0.25">
      <c r="A30" s="81" t="s">
        <v>139</v>
      </c>
      <c r="B30" s="82"/>
      <c r="C30" s="82"/>
      <c r="D30" s="49">
        <v>7423.3</v>
      </c>
      <c r="E30" s="48"/>
      <c r="F30" s="48"/>
      <c r="G30" s="48"/>
      <c r="H30" s="48"/>
      <c r="I30" s="48"/>
    </row>
    <row r="31" spans="1:9" s="47" customFormat="1" ht="30" customHeight="1" x14ac:dyDescent="0.25">
      <c r="A31" s="81" t="s">
        <v>140</v>
      </c>
      <c r="B31" s="82"/>
      <c r="C31" s="82"/>
      <c r="D31" s="49">
        <v>3386.09</v>
      </c>
      <c r="E31" s="48"/>
      <c r="F31" s="48"/>
      <c r="G31" s="48"/>
      <c r="H31" s="48"/>
      <c r="I31" s="48"/>
    </row>
    <row r="32" spans="1:9" s="47" customFormat="1" ht="30" customHeight="1" x14ac:dyDescent="0.25">
      <c r="A32" s="81" t="s">
        <v>141</v>
      </c>
      <c r="B32" s="82"/>
      <c r="C32" s="82"/>
      <c r="D32" s="49">
        <v>449.97</v>
      </c>
      <c r="E32" s="48"/>
      <c r="F32" s="48"/>
      <c r="G32" s="48"/>
      <c r="H32" s="48"/>
      <c r="I32" s="48"/>
    </row>
    <row r="33" spans="1:9" s="47" customFormat="1" ht="30" customHeight="1" x14ac:dyDescent="0.25">
      <c r="A33" s="81" t="s">
        <v>142</v>
      </c>
      <c r="B33" s="82"/>
      <c r="C33" s="82"/>
      <c r="D33" s="49">
        <v>1900</v>
      </c>
      <c r="E33" s="48"/>
      <c r="F33" s="48"/>
      <c r="G33" s="48"/>
      <c r="H33" s="48"/>
      <c r="I33" s="48"/>
    </row>
    <row r="34" spans="1:9" s="47" customFormat="1" ht="30" customHeight="1" x14ac:dyDescent="0.25">
      <c r="A34" s="81" t="s">
        <v>143</v>
      </c>
      <c r="B34" s="82"/>
      <c r="C34" s="82"/>
      <c r="D34" s="49">
        <v>1069.98</v>
      </c>
      <c r="E34" s="48"/>
      <c r="F34" s="48"/>
      <c r="G34" s="48"/>
      <c r="H34" s="48"/>
      <c r="I34" s="48"/>
    </row>
    <row r="35" spans="1:9" s="47" customFormat="1" ht="30" customHeight="1" x14ac:dyDescent="0.25">
      <c r="A35" s="81" t="s">
        <v>144</v>
      </c>
      <c r="B35" s="82"/>
      <c r="C35" s="82"/>
      <c r="D35" s="49">
        <v>115.4</v>
      </c>
      <c r="E35" s="48"/>
      <c r="F35" s="48"/>
      <c r="G35" s="48"/>
      <c r="H35" s="48"/>
      <c r="I35" s="48"/>
    </row>
    <row r="36" spans="1:9" s="47" customFormat="1" ht="21.75" customHeight="1" x14ac:dyDescent="0.25">
      <c r="A36" s="81" t="s">
        <v>145</v>
      </c>
      <c r="B36" s="82"/>
      <c r="C36" s="82"/>
      <c r="D36" s="49">
        <v>5611.65</v>
      </c>
      <c r="E36" s="48"/>
      <c r="F36" s="48"/>
      <c r="G36" s="48"/>
      <c r="H36" s="48"/>
      <c r="I36" s="48"/>
    </row>
    <row r="37" spans="1:9" s="47" customFormat="1" ht="30" customHeight="1" x14ac:dyDescent="0.25">
      <c r="A37" s="81" t="s">
        <v>146</v>
      </c>
      <c r="B37" s="82"/>
      <c r="C37" s="82"/>
      <c r="D37" s="49">
        <v>253.42</v>
      </c>
      <c r="E37" s="48"/>
      <c r="F37" s="48"/>
      <c r="G37" s="48"/>
      <c r="H37" s="48"/>
      <c r="I37" s="48"/>
    </row>
    <row r="38" spans="1:9" s="47" customFormat="1" ht="30" customHeight="1" x14ac:dyDescent="0.25">
      <c r="A38" s="81" t="s">
        <v>147</v>
      </c>
      <c r="B38" s="82"/>
      <c r="C38" s="82"/>
      <c r="D38" s="49">
        <v>15741.06</v>
      </c>
      <c r="E38" s="48"/>
      <c r="F38" s="48"/>
      <c r="G38" s="48"/>
      <c r="H38" s="48"/>
      <c r="I38" s="48"/>
    </row>
    <row r="39" spans="1:9" s="47" customFormat="1" ht="30" customHeight="1" x14ac:dyDescent="0.25">
      <c r="A39" s="81" t="s">
        <v>148</v>
      </c>
      <c r="B39" s="82"/>
      <c r="C39" s="82"/>
      <c r="D39" s="49">
        <v>902.69</v>
      </c>
      <c r="E39" s="48"/>
      <c r="F39" s="48"/>
      <c r="G39" s="48"/>
      <c r="H39" s="48"/>
      <c r="I39" s="48"/>
    </row>
    <row r="40" spans="1:9" s="47" customFormat="1" ht="30" customHeight="1" x14ac:dyDescent="0.25">
      <c r="A40" s="81" t="s">
        <v>149</v>
      </c>
      <c r="B40" s="82"/>
      <c r="C40" s="82"/>
      <c r="D40" s="49">
        <v>20933.98</v>
      </c>
      <c r="E40" s="48"/>
      <c r="F40" s="48"/>
      <c r="G40" s="48"/>
      <c r="H40" s="48"/>
      <c r="I40" s="48"/>
    </row>
    <row r="41" spans="1:9" s="47" customFormat="1" ht="30" customHeight="1" x14ac:dyDescent="0.25">
      <c r="A41" s="81" t="s">
        <v>150</v>
      </c>
      <c r="B41" s="82"/>
      <c r="C41" s="82"/>
      <c r="D41" s="49">
        <v>1165.25</v>
      </c>
      <c r="E41" s="48"/>
      <c r="F41" s="48"/>
      <c r="G41" s="48"/>
      <c r="H41" s="48"/>
      <c r="I41" s="48"/>
    </row>
    <row r="42" spans="1:9" s="47" customFormat="1" ht="23.25" customHeight="1" x14ac:dyDescent="0.25">
      <c r="A42" s="81" t="s">
        <v>151</v>
      </c>
      <c r="B42" s="82"/>
      <c r="C42" s="82"/>
      <c r="D42" s="49">
        <v>82068.81</v>
      </c>
      <c r="E42" s="48"/>
      <c r="F42" s="48"/>
      <c r="G42" s="48"/>
      <c r="H42" s="48"/>
      <c r="I42" s="48"/>
    </row>
    <row r="43" spans="1:9" s="47" customFormat="1" ht="30" customHeight="1" x14ac:dyDescent="0.25">
      <c r="A43" s="81" t="s">
        <v>152</v>
      </c>
      <c r="B43" s="82"/>
      <c r="C43" s="82"/>
      <c r="D43" s="49">
        <v>7899.6</v>
      </c>
      <c r="E43" s="48"/>
      <c r="F43" s="48"/>
      <c r="G43" s="48"/>
      <c r="H43" s="48"/>
      <c r="I43" s="48"/>
    </row>
    <row r="44" spans="1:9" s="47" customFormat="1" ht="30" customHeight="1" x14ac:dyDescent="0.25">
      <c r="A44" s="81" t="s">
        <v>153</v>
      </c>
      <c r="B44" s="82"/>
      <c r="C44" s="82"/>
      <c r="D44" s="49">
        <v>59076.38</v>
      </c>
      <c r="E44" s="48"/>
      <c r="F44" s="48"/>
      <c r="G44" s="48"/>
      <c r="H44" s="48"/>
      <c r="I44" s="48"/>
    </row>
    <row r="45" spans="1:9" s="47" customFormat="1" ht="21.75" customHeight="1" x14ac:dyDescent="0.25">
      <c r="A45" s="81" t="s">
        <v>154</v>
      </c>
      <c r="B45" s="82"/>
      <c r="C45" s="82"/>
      <c r="D45" s="49">
        <v>3406.46</v>
      </c>
      <c r="E45" s="48"/>
      <c r="F45" s="48"/>
      <c r="G45" s="48"/>
      <c r="H45" s="48"/>
      <c r="I45" s="48"/>
    </row>
    <row r="46" spans="1:9" s="47" customFormat="1" ht="30" customHeight="1" x14ac:dyDescent="0.25">
      <c r="A46" s="81" t="s">
        <v>155</v>
      </c>
      <c r="B46" s="82"/>
      <c r="C46" s="82"/>
      <c r="D46" s="49">
        <v>105462.65</v>
      </c>
      <c r="E46" s="48"/>
      <c r="F46" s="48"/>
      <c r="G46" s="48"/>
      <c r="H46" s="48"/>
      <c r="I46" s="48"/>
    </row>
    <row r="47" spans="1:9" s="47" customFormat="1" ht="30" customHeight="1" x14ac:dyDescent="0.25">
      <c r="A47" s="81" t="s">
        <v>156</v>
      </c>
      <c r="B47" s="82"/>
      <c r="C47" s="82"/>
      <c r="D47" s="49">
        <v>5646.09</v>
      </c>
      <c r="E47" s="48"/>
      <c r="F47" s="48"/>
      <c r="G47" s="48"/>
      <c r="H47" s="48"/>
      <c r="I47" s="48"/>
    </row>
    <row r="48" spans="1:9" s="47" customFormat="1" ht="30" customHeight="1" x14ac:dyDescent="0.25">
      <c r="A48" s="81" t="s">
        <v>157</v>
      </c>
      <c r="B48" s="82"/>
      <c r="C48" s="82"/>
      <c r="D48" s="49">
        <v>389.34</v>
      </c>
      <c r="E48" s="48"/>
      <c r="F48" s="48"/>
      <c r="G48" s="48"/>
      <c r="H48" s="48"/>
      <c r="I48" s="48"/>
    </row>
    <row r="49" spans="1:9" s="47" customFormat="1" ht="30" customHeight="1" x14ac:dyDescent="0.25">
      <c r="A49" s="81" t="s">
        <v>158</v>
      </c>
      <c r="B49" s="82"/>
      <c r="C49" s="82"/>
      <c r="D49" s="49">
        <v>15.71</v>
      </c>
      <c r="E49" s="48"/>
      <c r="F49" s="48"/>
      <c r="G49" s="48"/>
      <c r="H49" s="48"/>
      <c r="I49" s="48"/>
    </row>
    <row r="50" spans="1:9" s="47" customFormat="1" ht="20.25" customHeight="1" x14ac:dyDescent="0.25">
      <c r="A50" s="81" t="s">
        <v>159</v>
      </c>
      <c r="B50" s="82"/>
      <c r="C50" s="82"/>
      <c r="D50" s="49">
        <v>11386.73</v>
      </c>
      <c r="E50" s="48"/>
      <c r="F50" s="48"/>
      <c r="G50" s="48"/>
      <c r="H50" s="48"/>
      <c r="I50" s="48"/>
    </row>
    <row r="51" spans="1:9" s="47" customFormat="1" ht="22.5" customHeight="1" x14ac:dyDescent="0.25">
      <c r="A51" s="81" t="s">
        <v>160</v>
      </c>
      <c r="B51" s="82"/>
      <c r="C51" s="82"/>
      <c r="D51" s="49">
        <v>59797.69</v>
      </c>
      <c r="E51" s="48"/>
      <c r="F51" s="48"/>
      <c r="G51" s="48"/>
      <c r="H51" s="48"/>
      <c r="I51" s="48"/>
    </row>
    <row r="52" spans="1:9" s="47" customFormat="1" ht="30" customHeight="1" x14ac:dyDescent="0.25">
      <c r="A52" s="81" t="s">
        <v>161</v>
      </c>
      <c r="B52" s="82"/>
      <c r="C52" s="82"/>
      <c r="D52" s="49">
        <v>304.92</v>
      </c>
      <c r="E52" s="48"/>
      <c r="F52" s="48"/>
      <c r="G52" s="48"/>
      <c r="H52" s="48"/>
      <c r="I52" s="48"/>
    </row>
    <row r="53" spans="1:9" s="47" customFormat="1" ht="21" customHeight="1" x14ac:dyDescent="0.25">
      <c r="A53" s="81" t="s">
        <v>162</v>
      </c>
      <c r="B53" s="82"/>
      <c r="C53" s="82"/>
      <c r="D53" s="49">
        <v>6314.31</v>
      </c>
      <c r="E53" s="48"/>
      <c r="F53" s="48"/>
      <c r="G53" s="48"/>
      <c r="H53" s="48"/>
      <c r="I53" s="48"/>
    </row>
    <row r="54" spans="1:9" s="47" customFormat="1" ht="20.25" customHeight="1" x14ac:dyDescent="0.25">
      <c r="A54" s="81" t="s">
        <v>163</v>
      </c>
      <c r="B54" s="82"/>
      <c r="C54" s="82"/>
      <c r="D54" s="49">
        <v>6384.35</v>
      </c>
      <c r="E54" s="48"/>
      <c r="F54" s="48"/>
      <c r="G54" s="48"/>
      <c r="H54" s="48"/>
      <c r="I54" s="48"/>
    </row>
    <row r="55" spans="1:9" s="47" customFormat="1" ht="18.75" customHeight="1" x14ac:dyDescent="0.25">
      <c r="A55" s="81" t="s">
        <v>164</v>
      </c>
      <c r="B55" s="82"/>
      <c r="C55" s="82"/>
      <c r="D55" s="49">
        <v>1709.24</v>
      </c>
      <c r="E55" s="48"/>
      <c r="F55" s="48"/>
      <c r="G55" s="48"/>
      <c r="H55" s="48"/>
      <c r="I55" s="48"/>
    </row>
    <row r="56" spans="1:9" s="47" customFormat="1" ht="18.75" customHeight="1" x14ac:dyDescent="0.25">
      <c r="A56" s="81" t="s">
        <v>165</v>
      </c>
      <c r="B56" s="82"/>
      <c r="C56" s="82"/>
      <c r="D56" s="49">
        <v>438.45</v>
      </c>
      <c r="E56" s="48"/>
      <c r="F56" s="48"/>
      <c r="G56" s="48"/>
      <c r="H56" s="48"/>
      <c r="I56" s="48"/>
    </row>
    <row r="57" spans="1:9" s="47" customFormat="1" ht="30" customHeight="1" x14ac:dyDescent="0.25">
      <c r="A57" s="81" t="s">
        <v>166</v>
      </c>
      <c r="B57" s="82"/>
      <c r="C57" s="82"/>
      <c r="D57" s="49">
        <v>78.540000000000006</v>
      </c>
      <c r="E57" s="48"/>
      <c r="F57" s="48"/>
      <c r="G57" s="48"/>
      <c r="H57" s="48"/>
      <c r="I57" s="48"/>
    </row>
    <row r="58" spans="1:9" s="47" customFormat="1" ht="20.25" customHeight="1" x14ac:dyDescent="0.25">
      <c r="A58" s="81" t="s">
        <v>167</v>
      </c>
      <c r="B58" s="82"/>
      <c r="C58" s="82"/>
      <c r="D58" s="49">
        <v>29.7</v>
      </c>
      <c r="E58" s="48"/>
      <c r="F58" s="48"/>
      <c r="G58" s="48"/>
      <c r="H58" s="48"/>
      <c r="I58" s="48"/>
    </row>
    <row r="59" spans="1:9" s="47" customFormat="1" ht="30" customHeight="1" x14ac:dyDescent="0.25">
      <c r="A59" s="81" t="s">
        <v>168</v>
      </c>
      <c r="B59" s="82"/>
      <c r="C59" s="82"/>
      <c r="D59" s="49">
        <v>6585.81</v>
      </c>
      <c r="E59" s="48"/>
      <c r="F59" s="48"/>
      <c r="G59" s="48"/>
      <c r="H59" s="48"/>
      <c r="I59" s="48"/>
    </row>
    <row r="60" spans="1:9" s="47" customFormat="1" ht="30" customHeight="1" x14ac:dyDescent="0.25">
      <c r="A60" s="81" t="s">
        <v>169</v>
      </c>
      <c r="B60" s="82"/>
      <c r="C60" s="82"/>
      <c r="D60" s="49">
        <v>11904.25</v>
      </c>
      <c r="E60" s="48"/>
      <c r="F60" s="48"/>
      <c r="G60" s="48"/>
      <c r="H60" s="48"/>
      <c r="I60" s="48"/>
    </row>
    <row r="61" spans="1:9" s="47" customFormat="1" ht="30" customHeight="1" x14ac:dyDescent="0.25">
      <c r="A61" s="81" t="s">
        <v>170</v>
      </c>
      <c r="B61" s="82"/>
      <c r="C61" s="82"/>
      <c r="D61" s="49">
        <v>9928.4599999999991</v>
      </c>
      <c r="E61" s="48"/>
      <c r="F61" s="48"/>
      <c r="G61" s="48"/>
      <c r="H61" s="48"/>
      <c r="I61" s="48"/>
    </row>
    <row r="62" spans="1:9" s="47" customFormat="1" ht="30" customHeight="1" x14ac:dyDescent="0.25">
      <c r="A62" s="81" t="s">
        <v>171</v>
      </c>
      <c r="B62" s="82"/>
      <c r="C62" s="82"/>
      <c r="D62" s="49">
        <v>67639.210000000006</v>
      </c>
      <c r="E62" s="48"/>
      <c r="F62" s="48"/>
      <c r="G62" s="48"/>
      <c r="H62" s="48"/>
      <c r="I62" s="48"/>
    </row>
    <row r="63" spans="1:9" s="47" customFormat="1" ht="18.75" customHeight="1" x14ac:dyDescent="0.25">
      <c r="A63" s="81" t="s">
        <v>172</v>
      </c>
      <c r="B63" s="82"/>
      <c r="C63" s="82"/>
      <c r="D63" s="49">
        <v>51260.79</v>
      </c>
      <c r="E63" s="48"/>
      <c r="F63" s="48"/>
      <c r="G63" s="48"/>
      <c r="H63" s="48"/>
      <c r="I63" s="48"/>
    </row>
    <row r="64" spans="1:9" s="47" customFormat="1" ht="20.25" customHeight="1" x14ac:dyDescent="0.25">
      <c r="A64" s="81" t="s">
        <v>173</v>
      </c>
      <c r="B64" s="82"/>
      <c r="C64" s="82"/>
      <c r="D64" s="49">
        <v>800273.25</v>
      </c>
      <c r="E64" s="48"/>
      <c r="F64" s="48"/>
      <c r="G64" s="48"/>
      <c r="H64" s="48"/>
      <c r="I64" s="48"/>
    </row>
    <row r="65" spans="1:9" s="47" customFormat="1" ht="30" customHeight="1" x14ac:dyDescent="0.25">
      <c r="A65" s="81" t="s">
        <v>174</v>
      </c>
      <c r="B65" s="82"/>
      <c r="C65" s="82"/>
      <c r="D65" s="49">
        <v>191242.88</v>
      </c>
      <c r="E65" s="48"/>
      <c r="F65" s="48"/>
      <c r="G65" s="48"/>
      <c r="H65" s="48"/>
      <c r="I65" s="48"/>
    </row>
    <row r="66" spans="1:9" s="47" customFormat="1" ht="30" customHeight="1" x14ac:dyDescent="0.25">
      <c r="A66" s="81" t="s">
        <v>175</v>
      </c>
      <c r="B66" s="82"/>
      <c r="C66" s="82"/>
      <c r="D66" s="49">
        <v>197.32</v>
      </c>
      <c r="E66" s="48"/>
      <c r="F66" s="48"/>
      <c r="G66" s="48"/>
      <c r="H66" s="48"/>
      <c r="I66" s="48"/>
    </row>
    <row r="67" spans="1:9" s="47" customFormat="1" ht="19.5" customHeight="1" x14ac:dyDescent="0.25">
      <c r="A67" s="81" t="s">
        <v>176</v>
      </c>
      <c r="B67" s="82"/>
      <c r="C67" s="82"/>
      <c r="D67" s="49">
        <v>448.63</v>
      </c>
      <c r="E67" s="48"/>
      <c r="F67" s="48"/>
      <c r="G67" s="48"/>
      <c r="H67" s="48"/>
      <c r="I67" s="48"/>
    </row>
    <row r="68" spans="1:9" s="47" customFormat="1" ht="30" customHeight="1" x14ac:dyDescent="0.25">
      <c r="A68" s="81" t="s">
        <v>177</v>
      </c>
      <c r="B68" s="82"/>
      <c r="C68" s="82"/>
      <c r="D68" s="49">
        <v>119091.91</v>
      </c>
      <c r="E68" s="48"/>
      <c r="F68" s="48"/>
      <c r="G68" s="48"/>
      <c r="H68" s="48"/>
      <c r="I68" s="48"/>
    </row>
    <row r="69" spans="1:9" s="47" customFormat="1" ht="30" customHeight="1" x14ac:dyDescent="0.25">
      <c r="A69" s="81" t="s">
        <v>178</v>
      </c>
      <c r="B69" s="82"/>
      <c r="C69" s="82"/>
      <c r="D69" s="49">
        <v>16853.37</v>
      </c>
      <c r="E69" s="48"/>
      <c r="F69" s="48"/>
      <c r="G69" s="48"/>
      <c r="H69" s="48"/>
      <c r="I69" s="48"/>
    </row>
    <row r="70" spans="1:9" s="47" customFormat="1" ht="30" customHeight="1" x14ac:dyDescent="0.25">
      <c r="A70" s="81" t="s">
        <v>179</v>
      </c>
      <c r="B70" s="82"/>
      <c r="C70" s="82"/>
      <c r="D70" s="49">
        <v>99495</v>
      </c>
      <c r="E70" s="48"/>
      <c r="F70" s="48"/>
      <c r="G70" s="48"/>
      <c r="H70" s="48"/>
      <c r="I70" s="48"/>
    </row>
    <row r="71" spans="1:9" s="47" customFormat="1" ht="30" customHeight="1" x14ac:dyDescent="0.25">
      <c r="A71" s="81" t="s">
        <v>180</v>
      </c>
      <c r="B71" s="82"/>
      <c r="C71" s="82"/>
      <c r="D71" s="49">
        <v>3710.53</v>
      </c>
      <c r="E71" s="48"/>
      <c r="F71" s="48"/>
      <c r="G71" s="48"/>
      <c r="H71" s="48"/>
      <c r="I71" s="48"/>
    </row>
    <row r="72" spans="1:9" s="47" customFormat="1" x14ac:dyDescent="0.25">
      <c r="A72" s="81" t="s">
        <v>181</v>
      </c>
      <c r="B72" s="82"/>
      <c r="C72" s="82"/>
      <c r="D72" s="49">
        <v>80.790000000000006</v>
      </c>
      <c r="E72" s="48"/>
      <c r="F72" s="48"/>
      <c r="G72" s="48"/>
      <c r="H72" s="48"/>
      <c r="I72" s="48"/>
    </row>
    <row r="73" spans="1:9" x14ac:dyDescent="0.25">
      <c r="A73" s="72" t="s">
        <v>12</v>
      </c>
      <c r="B73" s="73"/>
      <c r="C73" s="74"/>
      <c r="D73" s="50">
        <f>D76-D5+D74+D75</f>
        <v>9648896.6279600002</v>
      </c>
      <c r="E73" s="44"/>
      <c r="F73" s="53"/>
    </row>
    <row r="74" spans="1:9" s="56" customFormat="1" x14ac:dyDescent="0.25">
      <c r="A74" s="72" t="s">
        <v>13</v>
      </c>
      <c r="B74" s="73"/>
      <c r="C74" s="74"/>
      <c r="D74" s="50">
        <f>B121+'Муниципальные районы'!P50</f>
        <v>9374182.4279600009</v>
      </c>
      <c r="E74" s="55"/>
    </row>
    <row r="75" spans="1:9" x14ac:dyDescent="0.25">
      <c r="A75" s="86" t="s">
        <v>184</v>
      </c>
      <c r="B75" s="87"/>
      <c r="C75" s="88"/>
      <c r="D75" s="54">
        <v>400000</v>
      </c>
      <c r="E75" s="44"/>
    </row>
    <row r="76" spans="1:9" x14ac:dyDescent="0.25">
      <c r="A76" s="60" t="s">
        <v>118</v>
      </c>
      <c r="B76" s="61"/>
      <c r="C76" s="62"/>
      <c r="D76" s="8">
        <v>3252307.9</v>
      </c>
      <c r="E76" s="22"/>
    </row>
    <row r="77" spans="1:9" x14ac:dyDescent="0.25">
      <c r="A77" s="75" t="s">
        <v>14</v>
      </c>
      <c r="B77" s="76"/>
      <c r="C77" s="77"/>
      <c r="D77" s="8"/>
      <c r="E77" s="22"/>
    </row>
    <row r="78" spans="1:9" x14ac:dyDescent="0.25">
      <c r="A78" s="75" t="s">
        <v>15</v>
      </c>
      <c r="B78" s="76"/>
      <c r="C78" s="77"/>
      <c r="D78" s="51">
        <v>731640.5</v>
      </c>
      <c r="E78" s="22"/>
    </row>
    <row r="79" spans="1:9" ht="79.5" customHeight="1" x14ac:dyDescent="0.25">
      <c r="A79" s="83" t="s">
        <v>182</v>
      </c>
      <c r="B79" s="84"/>
      <c r="C79" s="84"/>
      <c r="D79" s="52">
        <v>-394724.8</v>
      </c>
      <c r="E79" s="22"/>
    </row>
    <row r="80" spans="1:9" x14ac:dyDescent="0.25">
      <c r="A80" s="85" t="s">
        <v>183</v>
      </c>
      <c r="B80" s="85"/>
      <c r="C80" s="85"/>
      <c r="D80" s="8">
        <v>2857583.1</v>
      </c>
      <c r="E80" s="22"/>
    </row>
    <row r="81" spans="1:5" x14ac:dyDescent="0.25">
      <c r="A81" s="23"/>
      <c r="B81" s="23"/>
      <c r="C81" s="23"/>
      <c r="D81" s="22"/>
      <c r="E81" s="22"/>
    </row>
    <row r="82" spans="1:5" x14ac:dyDescent="0.25">
      <c r="A82" s="23"/>
      <c r="B82" s="23"/>
      <c r="C82" s="23"/>
      <c r="D82" s="22"/>
      <c r="E82" s="22"/>
    </row>
    <row r="83" spans="1:5" x14ac:dyDescent="0.25">
      <c r="A83" s="23"/>
      <c r="B83" s="24"/>
      <c r="C83" s="24"/>
      <c r="D83" s="22"/>
      <c r="E83" s="22"/>
    </row>
    <row r="84" spans="1:5" x14ac:dyDescent="0.25">
      <c r="A84" s="25" t="s">
        <v>16</v>
      </c>
      <c r="B84" s="10"/>
      <c r="C84" s="10"/>
      <c r="D84" s="11"/>
      <c r="E84" s="11"/>
    </row>
    <row r="85" spans="1:5" ht="15" customHeight="1" x14ac:dyDescent="0.25">
      <c r="A85" s="63" t="s">
        <v>17</v>
      </c>
      <c r="B85" s="65" t="s">
        <v>2</v>
      </c>
      <c r="C85" s="78" t="s">
        <v>3</v>
      </c>
      <c r="D85" s="79"/>
      <c r="E85" s="80"/>
    </row>
    <row r="86" spans="1:5" ht="90" customHeight="1" x14ac:dyDescent="0.25">
      <c r="A86" s="64"/>
      <c r="B86" s="66"/>
      <c r="C86" s="45" t="s">
        <v>4</v>
      </c>
      <c r="D86" s="45" t="s">
        <v>5</v>
      </c>
      <c r="E86" s="26" t="s">
        <v>33</v>
      </c>
    </row>
    <row r="87" spans="1:5" x14ac:dyDescent="0.25">
      <c r="A87" s="12" t="s">
        <v>82</v>
      </c>
      <c r="B87" s="37">
        <v>21820.75129</v>
      </c>
      <c r="C87" s="37">
        <v>14750.201569999999</v>
      </c>
      <c r="D87" s="37">
        <v>3865.5450000000001</v>
      </c>
      <c r="E87" s="37">
        <v>946.25013000000001</v>
      </c>
    </row>
    <row r="88" spans="1:5" x14ac:dyDescent="0.25">
      <c r="A88" s="12" t="s">
        <v>83</v>
      </c>
      <c r="B88" s="37">
        <v>9823.31034</v>
      </c>
      <c r="C88" s="37">
        <v>7672.2304800000002</v>
      </c>
      <c r="D88" s="37">
        <v>1722.4354599999999</v>
      </c>
      <c r="E88" s="37"/>
    </row>
    <row r="89" spans="1:5" x14ac:dyDescent="0.25">
      <c r="A89" s="12" t="s">
        <v>84</v>
      </c>
      <c r="B89" s="37">
        <v>15305.308590000001</v>
      </c>
      <c r="C89" s="37">
        <v>9821.6568000000007</v>
      </c>
      <c r="D89" s="37">
        <v>2275.66579</v>
      </c>
      <c r="E89" s="37"/>
    </row>
    <row r="90" spans="1:5" x14ac:dyDescent="0.25">
      <c r="A90" s="12" t="s">
        <v>85</v>
      </c>
      <c r="B90" s="37">
        <v>99658.706820000007</v>
      </c>
      <c r="C90" s="37">
        <v>24716.265240000001</v>
      </c>
      <c r="D90" s="37">
        <v>7097.9113299999999</v>
      </c>
      <c r="E90" s="37">
        <v>1484.29871</v>
      </c>
    </row>
    <row r="91" spans="1:5" ht="30" x14ac:dyDescent="0.25">
      <c r="A91" s="12" t="s">
        <v>86</v>
      </c>
      <c r="B91" s="37">
        <v>57969.656179999998</v>
      </c>
      <c r="C91" s="37">
        <v>4386.3496699999996</v>
      </c>
      <c r="D91" s="37">
        <v>1439.15805</v>
      </c>
      <c r="E91" s="37">
        <v>994.99769000000003</v>
      </c>
    </row>
    <row r="92" spans="1:5" x14ac:dyDescent="0.25">
      <c r="A92" s="12" t="s">
        <v>87</v>
      </c>
      <c r="B92" s="37">
        <v>68433.70968</v>
      </c>
      <c r="C92" s="37">
        <v>9592.6385499999997</v>
      </c>
      <c r="D92" s="37">
        <v>2454.5178900000001</v>
      </c>
      <c r="E92" s="37"/>
    </row>
    <row r="93" spans="1:5" x14ac:dyDescent="0.25">
      <c r="A93" s="12" t="s">
        <v>88</v>
      </c>
      <c r="B93" s="37">
        <v>2758.75819</v>
      </c>
      <c r="C93" s="37">
        <v>1833.0271</v>
      </c>
      <c r="D93" s="37">
        <v>477.98745000000002</v>
      </c>
      <c r="E93" s="37"/>
    </row>
    <row r="94" spans="1:5" ht="30" x14ac:dyDescent="0.25">
      <c r="A94" s="12" t="s">
        <v>89</v>
      </c>
      <c r="B94" s="37">
        <v>621368.16382000002</v>
      </c>
      <c r="C94" s="37">
        <v>7350.46155</v>
      </c>
      <c r="D94" s="37">
        <v>1545.04396</v>
      </c>
      <c r="E94" s="37">
        <v>63.688139999999997</v>
      </c>
    </row>
    <row r="95" spans="1:5" x14ac:dyDescent="0.25">
      <c r="A95" s="12" t="s">
        <v>90</v>
      </c>
      <c r="B95" s="37">
        <v>52350.701280000001</v>
      </c>
      <c r="C95" s="37">
        <v>8337.2858899999992</v>
      </c>
      <c r="D95" s="37">
        <v>3285.8884499999999</v>
      </c>
      <c r="E95" s="37"/>
    </row>
    <row r="96" spans="1:5" x14ac:dyDescent="0.25">
      <c r="A96" s="12" t="s">
        <v>91</v>
      </c>
      <c r="B96" s="37">
        <v>1671394.00771</v>
      </c>
      <c r="C96" s="37">
        <v>12531.77584</v>
      </c>
      <c r="D96" s="37">
        <v>5610.1092600000002</v>
      </c>
      <c r="E96" s="37">
        <v>21684.172330000001</v>
      </c>
    </row>
    <row r="97" spans="1:5" x14ac:dyDescent="0.25">
      <c r="A97" s="12" t="s">
        <v>92</v>
      </c>
      <c r="B97" s="37">
        <v>322848.7035</v>
      </c>
      <c r="C97" s="37">
        <v>8257.0882500000007</v>
      </c>
      <c r="D97" s="37">
        <v>2312.8227099999999</v>
      </c>
      <c r="E97" s="37">
        <v>421.99239999999998</v>
      </c>
    </row>
    <row r="98" spans="1:5" x14ac:dyDescent="0.25">
      <c r="A98" s="12" t="s">
        <v>93</v>
      </c>
      <c r="B98" s="37">
        <v>902740.33501000004</v>
      </c>
      <c r="C98" s="37">
        <v>32930.974150000002</v>
      </c>
      <c r="D98" s="37">
        <v>7949.9825899999996</v>
      </c>
      <c r="E98" s="37">
        <v>317902.95974000002</v>
      </c>
    </row>
    <row r="99" spans="1:5" ht="30" x14ac:dyDescent="0.25">
      <c r="A99" s="12" t="s">
        <v>94</v>
      </c>
      <c r="B99" s="37">
        <v>934795.71597000002</v>
      </c>
      <c r="C99" s="37">
        <v>26266.12141</v>
      </c>
      <c r="D99" s="37">
        <v>6207.1889000000001</v>
      </c>
      <c r="E99" s="37">
        <v>645949.64232999994</v>
      </c>
    </row>
    <row r="100" spans="1:5" x14ac:dyDescent="0.25">
      <c r="A100" s="12" t="s">
        <v>95</v>
      </c>
      <c r="B100" s="37">
        <v>80904.857799999998</v>
      </c>
      <c r="C100" s="37">
        <v>2229.9622300000001</v>
      </c>
      <c r="D100" s="37">
        <v>521.83947000000001</v>
      </c>
      <c r="E100" s="37"/>
    </row>
    <row r="101" spans="1:5" x14ac:dyDescent="0.25">
      <c r="A101" s="12" t="s">
        <v>96</v>
      </c>
      <c r="B101" s="37">
        <v>126600.3548</v>
      </c>
      <c r="C101" s="37">
        <v>63591.281640000001</v>
      </c>
      <c r="D101" s="37">
        <v>17356.9679</v>
      </c>
      <c r="E101" s="37">
        <v>406.85505999999998</v>
      </c>
    </row>
    <row r="102" spans="1:5" x14ac:dyDescent="0.25">
      <c r="A102" s="12" t="s">
        <v>97</v>
      </c>
      <c r="B102" s="37">
        <v>46241.780120000003</v>
      </c>
      <c r="C102" s="37">
        <v>3025.3530099999998</v>
      </c>
      <c r="D102" s="37">
        <v>587.54103999999995</v>
      </c>
      <c r="E102" s="37"/>
    </row>
    <row r="103" spans="1:5" ht="30" x14ac:dyDescent="0.25">
      <c r="A103" s="12" t="s">
        <v>98</v>
      </c>
      <c r="B103" s="37">
        <v>18649.13739</v>
      </c>
      <c r="C103" s="37">
        <v>4187.4647500000001</v>
      </c>
      <c r="D103" s="37">
        <v>1329.47741</v>
      </c>
      <c r="E103" s="37"/>
    </row>
    <row r="104" spans="1:5" x14ac:dyDescent="0.25">
      <c r="A104" s="12" t="s">
        <v>99</v>
      </c>
      <c r="B104" s="37">
        <v>66167.905669999993</v>
      </c>
      <c r="C104" s="37">
        <v>22043.019250000001</v>
      </c>
      <c r="D104" s="37">
        <v>7430.7239300000001</v>
      </c>
      <c r="E104" s="37">
        <v>15990.79126</v>
      </c>
    </row>
    <row r="105" spans="1:5" x14ac:dyDescent="0.25">
      <c r="A105" s="12" t="s">
        <v>100</v>
      </c>
      <c r="B105" s="37">
        <v>16043.2644</v>
      </c>
      <c r="C105" s="37">
        <v>828.92290000000003</v>
      </c>
      <c r="D105" s="37">
        <v>217.23296999999999</v>
      </c>
      <c r="E105" s="37"/>
    </row>
    <row r="106" spans="1:5" x14ac:dyDescent="0.25">
      <c r="A106" s="12" t="s">
        <v>101</v>
      </c>
      <c r="B106" s="37">
        <v>930198.32246000005</v>
      </c>
      <c r="C106" s="37">
        <v>8641.6677999999993</v>
      </c>
      <c r="D106" s="37">
        <v>2203.7977599999999</v>
      </c>
      <c r="E106" s="37">
        <v>45.805</v>
      </c>
    </row>
    <row r="107" spans="1:5" ht="30" x14ac:dyDescent="0.25">
      <c r="A107" s="12" t="s">
        <v>102</v>
      </c>
      <c r="B107" s="37">
        <v>29779.728350000001</v>
      </c>
      <c r="C107" s="37">
        <v>17648.789789999999</v>
      </c>
      <c r="D107" s="37">
        <v>5232.1493499999997</v>
      </c>
      <c r="E107" s="37"/>
    </row>
    <row r="108" spans="1:5" x14ac:dyDescent="0.25">
      <c r="A108" s="12" t="s">
        <v>103</v>
      </c>
      <c r="B108" s="37">
        <v>6566.30897</v>
      </c>
      <c r="C108" s="37">
        <v>4434.97721</v>
      </c>
      <c r="D108" s="37">
        <v>1937.6427000000001</v>
      </c>
      <c r="E108" s="37"/>
    </row>
    <row r="109" spans="1:5" x14ac:dyDescent="0.25">
      <c r="A109" s="12" t="s">
        <v>104</v>
      </c>
      <c r="B109" s="37">
        <v>2263.4537700000001</v>
      </c>
      <c r="C109" s="37">
        <v>1597.5405800000001</v>
      </c>
      <c r="D109" s="37">
        <v>447.09206999999998</v>
      </c>
      <c r="E109" s="37"/>
    </row>
    <row r="110" spans="1:5" x14ac:dyDescent="0.25">
      <c r="A110" s="12" t="s">
        <v>105</v>
      </c>
      <c r="B110" s="37">
        <v>3667.3668200000002</v>
      </c>
      <c r="C110" s="37">
        <v>2765.58907</v>
      </c>
      <c r="D110" s="37">
        <v>790.45723999999996</v>
      </c>
      <c r="E110" s="37"/>
    </row>
    <row r="111" spans="1:5" x14ac:dyDescent="0.25">
      <c r="A111" s="12" t="s">
        <v>106</v>
      </c>
      <c r="B111" s="37">
        <v>4104.6842299999998</v>
      </c>
      <c r="C111" s="37">
        <v>2961.3733699999998</v>
      </c>
      <c r="D111" s="37">
        <v>787.09056999999996</v>
      </c>
      <c r="E111" s="37"/>
    </row>
    <row r="112" spans="1:5" x14ac:dyDescent="0.25">
      <c r="A112" s="12" t="s">
        <v>107</v>
      </c>
      <c r="B112" s="37">
        <v>1220807.7639599999</v>
      </c>
      <c r="C112" s="37">
        <v>24979.22667</v>
      </c>
      <c r="D112" s="37">
        <v>7187.5364399999999</v>
      </c>
      <c r="E112" s="37"/>
    </row>
    <row r="113" spans="1:5" ht="30" x14ac:dyDescent="0.25">
      <c r="A113" s="12" t="s">
        <v>108</v>
      </c>
      <c r="B113" s="37">
        <v>249.12414000000001</v>
      </c>
      <c r="C113" s="37">
        <v>164.08170999999999</v>
      </c>
      <c r="D113" s="37">
        <v>56.957129999999999</v>
      </c>
      <c r="E113" s="37"/>
    </row>
    <row r="114" spans="1:5" x14ac:dyDescent="0.25">
      <c r="A114" s="12" t="s">
        <v>109</v>
      </c>
      <c r="B114" s="37">
        <v>124707.93214</v>
      </c>
      <c r="C114" s="37">
        <v>2210.6675300000002</v>
      </c>
      <c r="D114" s="37">
        <v>684.27245000000005</v>
      </c>
      <c r="E114" s="37">
        <v>939.98</v>
      </c>
    </row>
    <row r="115" spans="1:5" x14ac:dyDescent="0.25">
      <c r="A115" s="12" t="s">
        <v>110</v>
      </c>
      <c r="B115" s="37">
        <v>36883.36793</v>
      </c>
      <c r="C115" s="37">
        <v>13721.75698</v>
      </c>
      <c r="D115" s="37">
        <v>3426.7700300000001</v>
      </c>
      <c r="E115" s="37"/>
    </row>
    <row r="116" spans="1:5" x14ac:dyDescent="0.25">
      <c r="A116" s="12" t="s">
        <v>111</v>
      </c>
      <c r="B116" s="37">
        <v>159157.64262</v>
      </c>
      <c r="C116" s="37">
        <v>1365.3661199999999</v>
      </c>
      <c r="D116" s="37">
        <v>364.48827999999997</v>
      </c>
      <c r="E116" s="37"/>
    </row>
    <row r="117" spans="1:5" x14ac:dyDescent="0.25">
      <c r="A117" s="12" t="s">
        <v>112</v>
      </c>
      <c r="B117" s="37">
        <v>496.96368999999999</v>
      </c>
      <c r="C117" s="37">
        <v>273.93561999999997</v>
      </c>
      <c r="D117" s="37">
        <v>113.75075</v>
      </c>
      <c r="E117" s="37"/>
    </row>
    <row r="118" spans="1:5" ht="30" x14ac:dyDescent="0.25">
      <c r="A118" s="12" t="s">
        <v>113</v>
      </c>
      <c r="B118" s="37">
        <v>9864.8715599999996</v>
      </c>
      <c r="C118" s="37">
        <v>6421.2633699999997</v>
      </c>
      <c r="D118" s="37">
        <v>1652.35805</v>
      </c>
      <c r="E118" s="37">
        <v>2.9019900000000001</v>
      </c>
    </row>
    <row r="119" spans="1:5" ht="30" x14ac:dyDescent="0.25">
      <c r="A119" s="12" t="s">
        <v>114</v>
      </c>
      <c r="B119" s="37">
        <v>14853.189759999999</v>
      </c>
      <c r="C119" s="37">
        <v>2063.27441</v>
      </c>
      <c r="D119" s="37">
        <v>701.29438000000005</v>
      </c>
      <c r="E119" s="37"/>
    </row>
    <row r="120" spans="1:5" ht="30" x14ac:dyDescent="0.25">
      <c r="A120" s="12" t="s">
        <v>115</v>
      </c>
      <c r="B120" s="37">
        <v>42072.56854</v>
      </c>
      <c r="C120" s="37">
        <v>6941.7184500000003</v>
      </c>
      <c r="D120" s="37">
        <v>1412.98127</v>
      </c>
      <c r="E120" s="37">
        <v>80</v>
      </c>
    </row>
    <row r="121" spans="1:5" x14ac:dyDescent="0.25">
      <c r="A121" s="27" t="s">
        <v>2</v>
      </c>
      <c r="B121" s="38">
        <v>7721548.4175000004</v>
      </c>
      <c r="C121" s="38">
        <v>360543.30895999999</v>
      </c>
      <c r="D121" s="38">
        <v>100686.67803</v>
      </c>
      <c r="E121" s="38">
        <v>1006914.33478</v>
      </c>
    </row>
  </sheetData>
  <mergeCells count="81">
    <mergeCell ref="A79:C79"/>
    <mergeCell ref="A80:C80"/>
    <mergeCell ref="A75:C75"/>
    <mergeCell ref="A71:C71"/>
    <mergeCell ref="A72:C72"/>
    <mergeCell ref="A70:C70"/>
    <mergeCell ref="A66:C66"/>
    <mergeCell ref="A67:C67"/>
    <mergeCell ref="A68:C68"/>
    <mergeCell ref="A69:C69"/>
    <mergeCell ref="A62:C62"/>
    <mergeCell ref="A63:C63"/>
    <mergeCell ref="A64:C64"/>
    <mergeCell ref="A65:C65"/>
    <mergeCell ref="A58:C58"/>
    <mergeCell ref="A59:C59"/>
    <mergeCell ref="A60:C60"/>
    <mergeCell ref="A61:C61"/>
    <mergeCell ref="A53:C53"/>
    <mergeCell ref="A54:C54"/>
    <mergeCell ref="A55:C55"/>
    <mergeCell ref="A56:C56"/>
    <mergeCell ref="A57:C57"/>
    <mergeCell ref="A50:C50"/>
    <mergeCell ref="A51:C51"/>
    <mergeCell ref="A52:C52"/>
    <mergeCell ref="A19:C19"/>
    <mergeCell ref="A20:C20"/>
    <mergeCell ref="A21:C21"/>
    <mergeCell ref="A49:C49"/>
    <mergeCell ref="A35:C35"/>
    <mergeCell ref="A36:C36"/>
    <mergeCell ref="A37:C37"/>
    <mergeCell ref="A38:C38"/>
    <mergeCell ref="A33:C33"/>
    <mergeCell ref="A34:C34"/>
    <mergeCell ref="A48:C48"/>
    <mergeCell ref="A22:C22"/>
    <mergeCell ref="A23:C23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4:C44"/>
    <mergeCell ref="A45:C45"/>
    <mergeCell ref="A46:C46"/>
    <mergeCell ref="A47:C47"/>
    <mergeCell ref="A41:C41"/>
    <mergeCell ref="A42:C42"/>
    <mergeCell ref="A43:C43"/>
    <mergeCell ref="A1:D1"/>
    <mergeCell ref="A2:D2"/>
    <mergeCell ref="A5:C5"/>
    <mergeCell ref="A76:C76"/>
    <mergeCell ref="A85:A86"/>
    <mergeCell ref="B85:B86"/>
    <mergeCell ref="A6:C6"/>
    <mergeCell ref="A7:C7"/>
    <mergeCell ref="A8:C8"/>
    <mergeCell ref="A73:C73"/>
    <mergeCell ref="A74:C74"/>
    <mergeCell ref="A77:C77"/>
    <mergeCell ref="A78:C78"/>
    <mergeCell ref="C85:E85"/>
    <mergeCell ref="A39:C39"/>
    <mergeCell ref="A40:C40"/>
  </mergeCells>
  <pageMargins left="0.70866141732283472" right="0.27559055118110237" top="0.35433070866141736" bottom="0.39370078740157483" header="0.19685039370078741" footer="0.15748031496062992"/>
  <pageSetup paperSize="9" scale="65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view="pageBreakPreview" zoomScaleNormal="100" zoomScaleSheetLayoutView="100" workbookViewId="0">
      <selection activeCell="G52" sqref="G52"/>
    </sheetView>
  </sheetViews>
  <sheetFormatPr defaultRowHeight="15" x14ac:dyDescent="0.25"/>
  <cols>
    <col min="1" max="1" width="38.28515625" customWidth="1"/>
    <col min="2" max="2" width="13.140625" customWidth="1"/>
    <col min="3" max="3" width="14.28515625" customWidth="1"/>
    <col min="4" max="5" width="15.140625" customWidth="1"/>
    <col min="6" max="6" width="14" customWidth="1"/>
    <col min="7" max="7" width="15" customWidth="1"/>
    <col min="8" max="8" width="14.42578125" customWidth="1"/>
    <col min="9" max="9" width="14.85546875" customWidth="1"/>
    <col min="10" max="10" width="12.7109375" customWidth="1"/>
    <col min="11" max="11" width="11" customWidth="1"/>
    <col min="12" max="13" width="14.140625" customWidth="1"/>
    <col min="14" max="15" width="13.85546875" customWidth="1"/>
    <col min="16" max="16" width="13.140625" customWidth="1"/>
  </cols>
  <sheetData>
    <row r="1" spans="1:20" s="17" customFormat="1" ht="15.75" x14ac:dyDescent="0.25">
      <c r="A1" s="20"/>
      <c r="C1" s="18" t="s">
        <v>8</v>
      </c>
    </row>
    <row r="2" spans="1:20" x14ac:dyDescent="0.25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1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105" x14ac:dyDescent="0.25">
      <c r="A4" s="34" t="s">
        <v>35</v>
      </c>
      <c r="B4" s="39"/>
      <c r="C4" s="39"/>
      <c r="D4" s="39"/>
      <c r="E4" s="39">
        <v>-670</v>
      </c>
      <c r="F4" s="39"/>
      <c r="G4" s="39"/>
      <c r="H4" s="39"/>
      <c r="I4" s="39">
        <v>-400</v>
      </c>
      <c r="J4" s="39"/>
      <c r="K4" s="39"/>
      <c r="L4" s="39">
        <v>-3130</v>
      </c>
      <c r="M4" s="39"/>
      <c r="N4" s="39"/>
      <c r="O4" s="39"/>
      <c r="P4" s="40">
        <v>-4200</v>
      </c>
      <c r="Q4" s="33"/>
      <c r="R4" s="33"/>
      <c r="S4" s="33"/>
      <c r="T4" s="33"/>
    </row>
    <row r="5" spans="1:20" ht="45" x14ac:dyDescent="0.25">
      <c r="A5" s="34" t="s">
        <v>36</v>
      </c>
      <c r="B5" s="39"/>
      <c r="C5" s="39">
        <v>16655.330000000002</v>
      </c>
      <c r="D5" s="39">
        <v>20663.25</v>
      </c>
      <c r="E5" s="39">
        <v>1830</v>
      </c>
      <c r="F5" s="39">
        <v>464</v>
      </c>
      <c r="G5" s="39">
        <v>23227.083330000001</v>
      </c>
      <c r="H5" s="39">
        <v>1851.68</v>
      </c>
      <c r="I5" s="39">
        <v>8700</v>
      </c>
      <c r="J5" s="39">
        <v>10790.583329999999</v>
      </c>
      <c r="K5" s="39">
        <v>5413</v>
      </c>
      <c r="L5" s="39">
        <v>46292.166660000003</v>
      </c>
      <c r="M5" s="39">
        <v>231.16667000000001</v>
      </c>
      <c r="N5" s="39">
        <v>5402.8329999999996</v>
      </c>
      <c r="O5" s="39">
        <v>7857.8</v>
      </c>
      <c r="P5" s="40">
        <v>149378.89298999999</v>
      </c>
      <c r="Q5" s="33"/>
      <c r="R5" s="33"/>
      <c r="S5" s="33"/>
      <c r="T5" s="33"/>
    </row>
    <row r="6" spans="1:20" ht="45" x14ac:dyDescent="0.25">
      <c r="A6" s="34" t="s">
        <v>37</v>
      </c>
      <c r="B6" s="39">
        <v>9685.75</v>
      </c>
      <c r="C6" s="39">
        <v>3867.18039</v>
      </c>
      <c r="D6" s="39">
        <v>104</v>
      </c>
      <c r="E6" s="39">
        <v>2123.7449999999999</v>
      </c>
      <c r="F6" s="39"/>
      <c r="G6" s="39">
        <v>14881.761930000001</v>
      </c>
      <c r="H6" s="39">
        <v>19319.70349</v>
      </c>
      <c r="I6" s="39">
        <v>2500</v>
      </c>
      <c r="J6" s="39">
        <v>85715.686289999998</v>
      </c>
      <c r="K6" s="39">
        <v>2906</v>
      </c>
      <c r="L6" s="39"/>
      <c r="M6" s="39">
        <v>85</v>
      </c>
      <c r="N6" s="39">
        <v>4000</v>
      </c>
      <c r="O6" s="39">
        <v>34539.9</v>
      </c>
      <c r="P6" s="40">
        <v>179728.72709999999</v>
      </c>
      <c r="Q6" s="33"/>
      <c r="R6" s="33"/>
      <c r="S6" s="33"/>
      <c r="T6" s="33"/>
    </row>
    <row r="7" spans="1:20" ht="60" x14ac:dyDescent="0.25">
      <c r="A7" s="34" t="s">
        <v>38</v>
      </c>
      <c r="B7" s="39">
        <v>43790.820679999997</v>
      </c>
      <c r="C7" s="39">
        <v>38899.381000000001</v>
      </c>
      <c r="D7" s="39">
        <v>14600</v>
      </c>
      <c r="E7" s="39">
        <v>7400</v>
      </c>
      <c r="F7" s="39"/>
      <c r="G7" s="39">
        <v>16397.833330000001</v>
      </c>
      <c r="H7" s="39">
        <v>6128.3</v>
      </c>
      <c r="I7" s="39">
        <v>3906</v>
      </c>
      <c r="J7" s="39">
        <v>18637.537</v>
      </c>
      <c r="K7" s="39">
        <v>5250</v>
      </c>
      <c r="L7" s="39">
        <v>12338.25</v>
      </c>
      <c r="M7" s="39">
        <v>7458.8333300000004</v>
      </c>
      <c r="N7" s="39">
        <v>7500</v>
      </c>
      <c r="O7" s="39">
        <v>15272.314</v>
      </c>
      <c r="P7" s="40">
        <v>197579.26934</v>
      </c>
      <c r="Q7" s="33"/>
      <c r="R7" s="33"/>
      <c r="S7" s="33"/>
      <c r="T7" s="33"/>
    </row>
    <row r="8" spans="1:20" ht="135" x14ac:dyDescent="0.25">
      <c r="A8" s="34" t="s">
        <v>39</v>
      </c>
      <c r="B8" s="39">
        <v>4794.5202399999998</v>
      </c>
      <c r="C8" s="39">
        <v>14035.68289</v>
      </c>
      <c r="D8" s="39">
        <v>273.69015999999999</v>
      </c>
      <c r="E8" s="39">
        <v>3670</v>
      </c>
      <c r="F8" s="39">
        <v>-1175.70497</v>
      </c>
      <c r="G8" s="39">
        <v>3806.93019</v>
      </c>
      <c r="H8" s="39">
        <v>231.37</v>
      </c>
      <c r="I8" s="39">
        <v>3786.5520000000001</v>
      </c>
      <c r="J8" s="39">
        <v>8590.8430399999997</v>
      </c>
      <c r="K8" s="39">
        <v>6864.19211</v>
      </c>
      <c r="L8" s="39">
        <v>4280.90942</v>
      </c>
      <c r="M8" s="39">
        <v>1602.5509</v>
      </c>
      <c r="N8" s="39">
        <v>5539.9672099999998</v>
      </c>
      <c r="O8" s="39">
        <v>8611.5398800000003</v>
      </c>
      <c r="P8" s="40">
        <v>64913.04307</v>
      </c>
      <c r="Q8" s="33"/>
      <c r="R8" s="33"/>
      <c r="S8" s="33"/>
      <c r="T8" s="33"/>
    </row>
    <row r="9" spans="1:20" ht="105" x14ac:dyDescent="0.25">
      <c r="A9" s="34" t="s">
        <v>40</v>
      </c>
      <c r="B9" s="39">
        <v>400</v>
      </c>
      <c r="C9" s="39">
        <v>22.3</v>
      </c>
      <c r="D9" s="39"/>
      <c r="E9" s="39"/>
      <c r="F9" s="39"/>
      <c r="G9" s="39">
        <v>41.166670000000003</v>
      </c>
      <c r="H9" s="39"/>
      <c r="I9" s="39"/>
      <c r="J9" s="39"/>
      <c r="K9" s="39">
        <v>20.242000000000001</v>
      </c>
      <c r="L9" s="39"/>
      <c r="M9" s="39"/>
      <c r="N9" s="39">
        <v>80.3</v>
      </c>
      <c r="O9" s="39"/>
      <c r="P9" s="40">
        <v>564.00867000000005</v>
      </c>
      <c r="Q9" s="33"/>
      <c r="R9" s="33"/>
      <c r="S9" s="33"/>
      <c r="T9" s="33"/>
    </row>
    <row r="10" spans="1:20" ht="90" x14ac:dyDescent="0.25">
      <c r="A10" s="34" t="s">
        <v>41</v>
      </c>
      <c r="B10" s="39"/>
      <c r="C10" s="39">
        <v>4485.83</v>
      </c>
      <c r="D10" s="39">
        <v>652.75</v>
      </c>
      <c r="E10" s="39">
        <v>473</v>
      </c>
      <c r="F10" s="39">
        <v>225.666</v>
      </c>
      <c r="G10" s="39">
        <v>655.41665999999998</v>
      </c>
      <c r="H10" s="39">
        <v>35.700000000000003</v>
      </c>
      <c r="I10" s="39"/>
      <c r="J10" s="39"/>
      <c r="K10" s="39"/>
      <c r="L10" s="39">
        <v>267.58332999999999</v>
      </c>
      <c r="M10" s="39">
        <v>252.33332999999999</v>
      </c>
      <c r="N10" s="39"/>
      <c r="O10" s="39">
        <v>172.8</v>
      </c>
      <c r="P10" s="40">
        <v>7221.0793199999998</v>
      </c>
      <c r="Q10" s="33"/>
      <c r="R10" s="33"/>
      <c r="S10" s="33"/>
      <c r="T10" s="33"/>
    </row>
    <row r="11" spans="1:20" ht="105" x14ac:dyDescent="0.25">
      <c r="A11" s="34" t="s">
        <v>42</v>
      </c>
      <c r="B11" s="39">
        <v>567</v>
      </c>
      <c r="C11" s="39">
        <v>234.24600000000001</v>
      </c>
      <c r="D11" s="39">
        <v>186.8</v>
      </c>
      <c r="E11" s="39">
        <v>101.9</v>
      </c>
      <c r="F11" s="39">
        <v>232.45</v>
      </c>
      <c r="G11" s="39"/>
      <c r="H11" s="39">
        <v>65</v>
      </c>
      <c r="I11" s="39">
        <v>73</v>
      </c>
      <c r="J11" s="39">
        <v>83</v>
      </c>
      <c r="K11" s="39">
        <v>230</v>
      </c>
      <c r="L11" s="39">
        <v>323.60000000000002</v>
      </c>
      <c r="M11" s="39">
        <v>63.42</v>
      </c>
      <c r="N11" s="39">
        <v>92.275000000000006</v>
      </c>
      <c r="O11" s="39">
        <v>117.18</v>
      </c>
      <c r="P11" s="40">
        <v>2369.8710000000001</v>
      </c>
      <c r="Q11" s="33"/>
      <c r="R11" s="33"/>
      <c r="S11" s="33"/>
      <c r="T11" s="33"/>
    </row>
    <row r="12" spans="1:20" ht="105" x14ac:dyDescent="0.25">
      <c r="A12" s="34" t="s">
        <v>43</v>
      </c>
      <c r="B12" s="39">
        <v>2608.3000000000002</v>
      </c>
      <c r="C12" s="39">
        <v>1200.905</v>
      </c>
      <c r="D12" s="39">
        <v>390</v>
      </c>
      <c r="E12" s="39">
        <v>80</v>
      </c>
      <c r="F12" s="39">
        <v>12</v>
      </c>
      <c r="G12" s="39">
        <v>150</v>
      </c>
      <c r="H12" s="39">
        <v>70.2</v>
      </c>
      <c r="I12" s="39">
        <v>142</v>
      </c>
      <c r="J12" s="39">
        <v>405.75</v>
      </c>
      <c r="K12" s="39">
        <v>412</v>
      </c>
      <c r="L12" s="39">
        <v>88</v>
      </c>
      <c r="M12" s="39">
        <v>142.55000000000001</v>
      </c>
      <c r="N12" s="39">
        <v>264.83100000000002</v>
      </c>
      <c r="O12" s="39">
        <v>225.25051999999999</v>
      </c>
      <c r="P12" s="40">
        <v>6191.7865199999997</v>
      </c>
      <c r="Q12" s="33"/>
      <c r="R12" s="33"/>
      <c r="S12" s="33"/>
      <c r="T12" s="33"/>
    </row>
    <row r="13" spans="1:20" ht="135" x14ac:dyDescent="0.25">
      <c r="A13" s="34" t="s">
        <v>44</v>
      </c>
      <c r="B13" s="39">
        <v>20918.792720000001</v>
      </c>
      <c r="C13" s="39">
        <v>3065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>
        <v>23983.792720000001</v>
      </c>
      <c r="Q13" s="33"/>
      <c r="R13" s="33"/>
      <c r="S13" s="33"/>
      <c r="T13" s="33"/>
    </row>
    <row r="14" spans="1:20" ht="120" x14ac:dyDescent="0.25">
      <c r="A14" s="34" t="s">
        <v>45</v>
      </c>
      <c r="B14" s="39"/>
      <c r="C14" s="39">
        <v>4808.9297900000001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>
        <v>4808.9297900000001</v>
      </c>
      <c r="Q14" s="33"/>
      <c r="R14" s="33"/>
      <c r="S14" s="33"/>
      <c r="T14" s="33"/>
    </row>
    <row r="15" spans="1:20" ht="120" x14ac:dyDescent="0.25">
      <c r="A15" s="34" t="s">
        <v>46</v>
      </c>
      <c r="B15" s="39">
        <v>200</v>
      </c>
      <c r="C15" s="39">
        <v>412.94502</v>
      </c>
      <c r="D15" s="39"/>
      <c r="E15" s="39"/>
      <c r="F15" s="39"/>
      <c r="G15" s="39">
        <v>40</v>
      </c>
      <c r="H15" s="39"/>
      <c r="I15" s="39"/>
      <c r="J15" s="39">
        <v>38.298000000000002</v>
      </c>
      <c r="K15" s="39"/>
      <c r="L15" s="39"/>
      <c r="M15" s="39"/>
      <c r="N15" s="39"/>
      <c r="O15" s="39"/>
      <c r="P15" s="40">
        <v>691.24302</v>
      </c>
      <c r="Q15" s="33"/>
      <c r="R15" s="33"/>
      <c r="S15" s="33"/>
      <c r="T15" s="33"/>
    </row>
    <row r="16" spans="1:20" ht="405" x14ac:dyDescent="0.25">
      <c r="A16" s="34" t="s">
        <v>47</v>
      </c>
      <c r="B16" s="39">
        <v>19000</v>
      </c>
      <c r="C16" s="39">
        <v>13590.836020000001</v>
      </c>
      <c r="D16" s="39">
        <v>2835</v>
      </c>
      <c r="E16" s="39">
        <v>1808.20697</v>
      </c>
      <c r="F16" s="39"/>
      <c r="G16" s="39">
        <v>2600</v>
      </c>
      <c r="H16" s="39">
        <v>1447.7619999999999</v>
      </c>
      <c r="I16" s="39">
        <v>277</v>
      </c>
      <c r="J16" s="39">
        <v>3850</v>
      </c>
      <c r="K16" s="39">
        <v>2100</v>
      </c>
      <c r="L16" s="39">
        <v>1950</v>
      </c>
      <c r="M16" s="39">
        <v>1500</v>
      </c>
      <c r="N16" s="39">
        <v>1360</v>
      </c>
      <c r="O16" s="39">
        <v>1830</v>
      </c>
      <c r="P16" s="40">
        <v>54148.804989999997</v>
      </c>
      <c r="Q16" s="33"/>
      <c r="R16" s="33"/>
      <c r="S16" s="33"/>
      <c r="T16" s="33"/>
    </row>
    <row r="17" spans="1:20" ht="195" x14ac:dyDescent="0.25">
      <c r="A17" s="34" t="s">
        <v>48</v>
      </c>
      <c r="B17" s="39">
        <v>111885.35911</v>
      </c>
      <c r="C17" s="39">
        <v>52372.562059999997</v>
      </c>
      <c r="D17" s="39">
        <v>18758.102999999999</v>
      </c>
      <c r="E17" s="39">
        <v>20225.3</v>
      </c>
      <c r="F17" s="39">
        <v>3892</v>
      </c>
      <c r="G17" s="39">
        <v>5136</v>
      </c>
      <c r="H17" s="39">
        <v>4800</v>
      </c>
      <c r="I17" s="39">
        <v>2500</v>
      </c>
      <c r="J17" s="39">
        <v>8483.48</v>
      </c>
      <c r="K17" s="39">
        <v>5338.28</v>
      </c>
      <c r="L17" s="39">
        <v>36455.98545</v>
      </c>
      <c r="M17" s="39">
        <v>14293.4</v>
      </c>
      <c r="N17" s="39">
        <v>10669.977999999999</v>
      </c>
      <c r="O17" s="39">
        <v>7408.0829999999996</v>
      </c>
      <c r="P17" s="40">
        <v>302218.53061999998</v>
      </c>
      <c r="Q17" s="33"/>
      <c r="R17" s="33"/>
      <c r="S17" s="33"/>
      <c r="T17" s="33"/>
    </row>
    <row r="18" spans="1:20" ht="120" x14ac:dyDescent="0.25">
      <c r="A18" s="34" t="s">
        <v>49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>
        <v>1153.75</v>
      </c>
      <c r="N18" s="39"/>
      <c r="O18" s="39"/>
      <c r="P18" s="40">
        <v>1153.75</v>
      </c>
      <c r="Q18" s="33"/>
      <c r="R18" s="33"/>
      <c r="S18" s="33"/>
      <c r="T18" s="33"/>
    </row>
    <row r="19" spans="1:20" ht="165" x14ac:dyDescent="0.25">
      <c r="A19" s="34" t="s">
        <v>50</v>
      </c>
      <c r="B19" s="39"/>
      <c r="C19" s="39">
        <v>11.17116</v>
      </c>
      <c r="D19" s="39"/>
      <c r="E19" s="39"/>
      <c r="F19" s="39"/>
      <c r="G19" s="39"/>
      <c r="H19" s="39">
        <v>3.7250000000000001</v>
      </c>
      <c r="I19" s="39"/>
      <c r="J19" s="39">
        <v>3.7250000000000001</v>
      </c>
      <c r="K19" s="39"/>
      <c r="L19" s="39"/>
      <c r="M19" s="39">
        <v>4.008</v>
      </c>
      <c r="N19" s="39"/>
      <c r="O19" s="39"/>
      <c r="P19" s="40">
        <v>22.629159999999999</v>
      </c>
      <c r="Q19" s="33"/>
      <c r="R19" s="33"/>
      <c r="S19" s="33"/>
      <c r="T19" s="33"/>
    </row>
    <row r="20" spans="1:20" ht="150" x14ac:dyDescent="0.25">
      <c r="A20" s="34" t="s">
        <v>51</v>
      </c>
      <c r="B20" s="39">
        <v>6500</v>
      </c>
      <c r="C20" s="39">
        <v>2200</v>
      </c>
      <c r="D20" s="39">
        <v>450</v>
      </c>
      <c r="E20" s="39">
        <v>245</v>
      </c>
      <c r="F20" s="39">
        <v>99.5</v>
      </c>
      <c r="G20" s="39">
        <v>277.83499999999998</v>
      </c>
      <c r="H20" s="39">
        <v>25.3</v>
      </c>
      <c r="I20" s="39">
        <v>25</v>
      </c>
      <c r="J20" s="39">
        <v>975</v>
      </c>
      <c r="K20" s="39">
        <v>200</v>
      </c>
      <c r="L20" s="39">
        <v>390</v>
      </c>
      <c r="M20" s="39">
        <v>298.8</v>
      </c>
      <c r="N20" s="39">
        <v>495.75</v>
      </c>
      <c r="O20" s="39">
        <v>291.38600000000002</v>
      </c>
      <c r="P20" s="40">
        <v>12473.571</v>
      </c>
      <c r="Q20" s="33"/>
      <c r="R20" s="33"/>
      <c r="S20" s="33"/>
      <c r="T20" s="33"/>
    </row>
    <row r="21" spans="1:20" ht="150" x14ac:dyDescent="0.25">
      <c r="A21" s="34" t="s">
        <v>52</v>
      </c>
      <c r="B21" s="39">
        <v>120324.66375000001</v>
      </c>
      <c r="C21" s="39">
        <v>59000</v>
      </c>
      <c r="D21" s="39">
        <v>19153.334999999999</v>
      </c>
      <c r="E21" s="39">
        <v>9150</v>
      </c>
      <c r="F21" s="39">
        <v>2212.2199999999998</v>
      </c>
      <c r="G21" s="39">
        <v>7716.1</v>
      </c>
      <c r="H21" s="39">
        <v>3800</v>
      </c>
      <c r="I21" s="39">
        <v>2307.1</v>
      </c>
      <c r="J21" s="39">
        <v>18564.870900000002</v>
      </c>
      <c r="K21" s="39">
        <v>3906</v>
      </c>
      <c r="L21" s="39">
        <v>4825</v>
      </c>
      <c r="M21" s="39">
        <v>2533.0500000000002</v>
      </c>
      <c r="N21" s="39">
        <v>6258.0219999999999</v>
      </c>
      <c r="O21" s="39">
        <v>5568.5439999999999</v>
      </c>
      <c r="P21" s="40">
        <v>265318.90564999997</v>
      </c>
      <c r="Q21" s="33"/>
      <c r="R21" s="33"/>
      <c r="S21" s="33"/>
      <c r="T21" s="33"/>
    </row>
    <row r="22" spans="1:20" ht="90" x14ac:dyDescent="0.25">
      <c r="A22" s="34" t="s">
        <v>53</v>
      </c>
      <c r="B22" s="39">
        <v>12699.7269</v>
      </c>
      <c r="C22" s="39">
        <v>853</v>
      </c>
      <c r="D22" s="39">
        <v>1280.25</v>
      </c>
      <c r="E22" s="39">
        <v>654</v>
      </c>
      <c r="F22" s="39"/>
      <c r="G22" s="39"/>
      <c r="H22" s="39">
        <v>31.543569999999999</v>
      </c>
      <c r="I22" s="39">
        <v>34</v>
      </c>
      <c r="J22" s="39"/>
      <c r="K22" s="39">
        <v>200</v>
      </c>
      <c r="L22" s="39">
        <v>1100</v>
      </c>
      <c r="M22" s="39">
        <v>300</v>
      </c>
      <c r="N22" s="39">
        <v>721.41688999999997</v>
      </c>
      <c r="O22" s="39">
        <v>3514.3847999999998</v>
      </c>
      <c r="P22" s="40">
        <v>21388.32216</v>
      </c>
      <c r="Q22" s="33"/>
      <c r="R22" s="33"/>
      <c r="S22" s="33"/>
      <c r="T22" s="33"/>
    </row>
    <row r="23" spans="1:20" ht="120" x14ac:dyDescent="0.25">
      <c r="A23" s="34" t="s">
        <v>54</v>
      </c>
      <c r="B23" s="39">
        <v>33.15634</v>
      </c>
      <c r="C23" s="39"/>
      <c r="D23" s="39">
        <v>20</v>
      </c>
      <c r="E23" s="39">
        <v>65.05</v>
      </c>
      <c r="F23" s="39"/>
      <c r="G23" s="39"/>
      <c r="H23" s="39">
        <v>10</v>
      </c>
      <c r="I23" s="39"/>
      <c r="J23" s="39"/>
      <c r="K23" s="39"/>
      <c r="L23" s="39">
        <v>60.5</v>
      </c>
      <c r="M23" s="39"/>
      <c r="N23" s="39"/>
      <c r="O23" s="39"/>
      <c r="P23" s="40">
        <v>188.70634000000001</v>
      </c>
      <c r="Q23" s="33"/>
      <c r="R23" s="33"/>
      <c r="S23" s="33"/>
      <c r="T23" s="33"/>
    </row>
    <row r="24" spans="1:20" ht="90" x14ac:dyDescent="0.25">
      <c r="A24" s="34" t="s">
        <v>55</v>
      </c>
      <c r="B24" s="39">
        <v>620</v>
      </c>
      <c r="C24" s="39">
        <v>317.74887999999999</v>
      </c>
      <c r="D24" s="39">
        <v>300</v>
      </c>
      <c r="E24" s="39">
        <v>230</v>
      </c>
      <c r="F24" s="39"/>
      <c r="G24" s="39">
        <v>300</v>
      </c>
      <c r="H24" s="39">
        <v>65</v>
      </c>
      <c r="I24" s="39">
        <v>135</v>
      </c>
      <c r="J24" s="39">
        <v>273.25</v>
      </c>
      <c r="K24" s="39">
        <v>37</v>
      </c>
      <c r="L24" s="39">
        <v>71</v>
      </c>
      <c r="M24" s="39">
        <v>100</v>
      </c>
      <c r="N24" s="39">
        <v>81.177000000000007</v>
      </c>
      <c r="O24" s="39"/>
      <c r="P24" s="40">
        <v>2530.1758799999998</v>
      </c>
      <c r="Q24" s="33"/>
      <c r="R24" s="33"/>
      <c r="S24" s="33"/>
      <c r="T24" s="33"/>
    </row>
    <row r="25" spans="1:20" ht="105" x14ac:dyDescent="0.25">
      <c r="A25" s="34" t="s">
        <v>56</v>
      </c>
      <c r="B25" s="39">
        <v>2025.2787000000001</v>
      </c>
      <c r="C25" s="39">
        <v>6180.1793299999999</v>
      </c>
      <c r="D25" s="39">
        <v>950</v>
      </c>
      <c r="E25" s="39">
        <v>2503.2704699999999</v>
      </c>
      <c r="F25" s="39"/>
      <c r="G25" s="39">
        <v>285.70832999999999</v>
      </c>
      <c r="H25" s="39">
        <v>31.543569999999999</v>
      </c>
      <c r="I25" s="39"/>
      <c r="J25" s="39"/>
      <c r="K25" s="39">
        <v>250</v>
      </c>
      <c r="L25" s="39">
        <v>576.98199999999997</v>
      </c>
      <c r="M25" s="39"/>
      <c r="N25" s="39">
        <v>46.637500000000003</v>
      </c>
      <c r="O25" s="39"/>
      <c r="P25" s="40">
        <v>12849.599899999999</v>
      </c>
      <c r="Q25" s="33"/>
      <c r="R25" s="33"/>
      <c r="S25" s="33"/>
      <c r="T25" s="33"/>
    </row>
    <row r="26" spans="1:20" ht="120" x14ac:dyDescent="0.25">
      <c r="A26" s="34" t="s">
        <v>57</v>
      </c>
      <c r="B26" s="39">
        <v>43534.797050000001</v>
      </c>
      <c r="C26" s="39">
        <v>513.03042000000005</v>
      </c>
      <c r="D26" s="39"/>
      <c r="E26" s="39"/>
      <c r="F26" s="39"/>
      <c r="G26" s="39"/>
      <c r="H26" s="39"/>
      <c r="I26" s="39"/>
      <c r="J26" s="39">
        <v>-5298.6666800000003</v>
      </c>
      <c r="K26" s="39"/>
      <c r="L26" s="39"/>
      <c r="M26" s="39"/>
      <c r="N26" s="39"/>
      <c r="O26" s="39"/>
      <c r="P26" s="40">
        <v>38749.160790000002</v>
      </c>
      <c r="Q26" s="33"/>
      <c r="R26" s="33"/>
      <c r="S26" s="33"/>
      <c r="T26" s="33"/>
    </row>
    <row r="27" spans="1:20" ht="210" x14ac:dyDescent="0.25">
      <c r="A27" s="34" t="s">
        <v>58</v>
      </c>
      <c r="B27" s="39">
        <v>350</v>
      </c>
      <c r="C27" s="39">
        <v>210</v>
      </c>
      <c r="D27" s="39">
        <v>291</v>
      </c>
      <c r="E27" s="39"/>
      <c r="F27" s="39"/>
      <c r="G27" s="39"/>
      <c r="H27" s="39"/>
      <c r="I27" s="39"/>
      <c r="J27" s="39">
        <v>65.33</v>
      </c>
      <c r="K27" s="39"/>
      <c r="L27" s="39"/>
      <c r="M27" s="39"/>
      <c r="N27" s="39"/>
      <c r="O27" s="39"/>
      <c r="P27" s="40">
        <v>916.33</v>
      </c>
      <c r="Q27" s="33"/>
      <c r="R27" s="33"/>
      <c r="S27" s="33"/>
      <c r="T27" s="33"/>
    </row>
    <row r="28" spans="1:20" ht="285" x14ac:dyDescent="0.25">
      <c r="A28" s="34" t="s">
        <v>59</v>
      </c>
      <c r="B28" s="39"/>
      <c r="C28" s="39">
        <v>882.28477999999996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>
        <v>882.28477999999996</v>
      </c>
      <c r="Q28" s="33"/>
      <c r="R28" s="33"/>
      <c r="S28" s="33"/>
      <c r="T28" s="33"/>
    </row>
    <row r="29" spans="1:20" ht="60" x14ac:dyDescent="0.25">
      <c r="A29" s="34" t="s">
        <v>60</v>
      </c>
      <c r="B29" s="39"/>
      <c r="C29" s="39"/>
      <c r="D29" s="39"/>
      <c r="E29" s="39"/>
      <c r="F29" s="39"/>
      <c r="G29" s="39"/>
      <c r="H29" s="39"/>
      <c r="I29" s="39"/>
      <c r="J29" s="39">
        <v>37209</v>
      </c>
      <c r="K29" s="39"/>
      <c r="L29" s="39"/>
      <c r="M29" s="39"/>
      <c r="N29" s="39"/>
      <c r="O29" s="39"/>
      <c r="P29" s="40">
        <v>37209</v>
      </c>
      <c r="Q29" s="33"/>
      <c r="R29" s="33"/>
      <c r="S29" s="33"/>
      <c r="T29" s="33"/>
    </row>
    <row r="30" spans="1:20" ht="75" x14ac:dyDescent="0.25">
      <c r="A30" s="34" t="s">
        <v>61</v>
      </c>
      <c r="B30" s="39"/>
      <c r="C30" s="39"/>
      <c r="D30" s="39"/>
      <c r="E30" s="39"/>
      <c r="F30" s="39"/>
      <c r="G30" s="39"/>
      <c r="H30" s="39"/>
      <c r="I30" s="39"/>
      <c r="J30" s="39">
        <v>4020.5343499999999</v>
      </c>
      <c r="K30" s="39"/>
      <c r="L30" s="39"/>
      <c r="M30" s="39"/>
      <c r="N30" s="39"/>
      <c r="O30" s="39"/>
      <c r="P30" s="40">
        <v>4020.5343499999999</v>
      </c>
      <c r="Q30" s="33"/>
      <c r="R30" s="33"/>
      <c r="S30" s="33"/>
      <c r="T30" s="33"/>
    </row>
    <row r="31" spans="1:20" ht="60" x14ac:dyDescent="0.25">
      <c r="A31" s="34" t="s">
        <v>62</v>
      </c>
      <c r="B31" s="39"/>
      <c r="C31" s="39">
        <v>1015.8</v>
      </c>
      <c r="D31" s="39">
        <v>197.55</v>
      </c>
      <c r="E31" s="39">
        <v>338.7</v>
      </c>
      <c r="F31" s="39">
        <v>169.35</v>
      </c>
      <c r="G31" s="39">
        <v>56.45</v>
      </c>
      <c r="H31" s="39">
        <v>112.9</v>
      </c>
      <c r="I31" s="39">
        <v>50.41234</v>
      </c>
      <c r="J31" s="39"/>
      <c r="K31" s="39">
        <v>120.87972000000001</v>
      </c>
      <c r="L31" s="39">
        <v>401.52832999999998</v>
      </c>
      <c r="M31" s="39">
        <v>394.42500000000001</v>
      </c>
      <c r="N31" s="39">
        <v>364.2</v>
      </c>
      <c r="O31" s="39">
        <v>276.51600000000002</v>
      </c>
      <c r="P31" s="40">
        <v>3498.7113899999999</v>
      </c>
      <c r="Q31" s="33"/>
      <c r="R31" s="33"/>
      <c r="S31" s="33"/>
      <c r="T31" s="33"/>
    </row>
    <row r="32" spans="1:20" ht="90" x14ac:dyDescent="0.25">
      <c r="A32" s="34" t="s">
        <v>63</v>
      </c>
      <c r="B32" s="39"/>
      <c r="C32" s="39">
        <v>120294.86095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0">
        <v>120294.86095</v>
      </c>
      <c r="Q32" s="33"/>
      <c r="R32" s="33"/>
      <c r="S32" s="33"/>
      <c r="T32" s="33"/>
    </row>
    <row r="33" spans="1:20" ht="105" x14ac:dyDescent="0.25">
      <c r="A33" s="34" t="s">
        <v>64</v>
      </c>
      <c r="B33" s="39"/>
      <c r="C33" s="39"/>
      <c r="D33" s="39"/>
      <c r="E33" s="39">
        <v>1360.9200900000001</v>
      </c>
      <c r="F33" s="39"/>
      <c r="G33" s="39"/>
      <c r="H33" s="39">
        <v>1360.9200900000001</v>
      </c>
      <c r="I33" s="39"/>
      <c r="J33" s="39"/>
      <c r="K33" s="39"/>
      <c r="L33" s="39">
        <v>170.86834999999999</v>
      </c>
      <c r="M33" s="39">
        <v>1387.1825200000001</v>
      </c>
      <c r="N33" s="39">
        <v>170.86834999999999</v>
      </c>
      <c r="O33" s="39"/>
      <c r="P33" s="40">
        <v>4450.7593999999999</v>
      </c>
      <c r="Q33" s="33"/>
      <c r="R33" s="33"/>
      <c r="S33" s="33"/>
      <c r="T33" s="33"/>
    </row>
    <row r="34" spans="1:20" ht="90" x14ac:dyDescent="0.25">
      <c r="A34" s="34" t="s">
        <v>65</v>
      </c>
      <c r="B34" s="39"/>
      <c r="C34" s="39"/>
      <c r="D34" s="39"/>
      <c r="E34" s="39"/>
      <c r="F34" s="39"/>
      <c r="G34" s="39"/>
      <c r="H34" s="39"/>
      <c r="I34" s="39"/>
      <c r="J34" s="39">
        <v>25625.427879999999</v>
      </c>
      <c r="K34" s="39"/>
      <c r="L34" s="39"/>
      <c r="M34" s="39"/>
      <c r="N34" s="39"/>
      <c r="O34" s="39"/>
      <c r="P34" s="40">
        <v>25625.427879999999</v>
      </c>
      <c r="Q34" s="33"/>
      <c r="R34" s="33"/>
      <c r="S34" s="33"/>
      <c r="T34" s="33"/>
    </row>
    <row r="35" spans="1:20" ht="45" x14ac:dyDescent="0.25">
      <c r="A35" s="34" t="s">
        <v>66</v>
      </c>
      <c r="B35" s="39"/>
      <c r="C35" s="39"/>
      <c r="D35" s="39"/>
      <c r="E35" s="39"/>
      <c r="F35" s="39"/>
      <c r="G35" s="39"/>
      <c r="H35" s="39"/>
      <c r="I35" s="39"/>
      <c r="J35" s="39"/>
      <c r="K35" s="39">
        <v>12772.934010000001</v>
      </c>
      <c r="L35" s="39"/>
      <c r="M35" s="39"/>
      <c r="N35" s="39"/>
      <c r="O35" s="39"/>
      <c r="P35" s="40">
        <v>12772.934010000001</v>
      </c>
      <c r="Q35" s="33"/>
      <c r="R35" s="33"/>
      <c r="S35" s="33"/>
      <c r="T35" s="33"/>
    </row>
    <row r="36" spans="1:20" ht="75" x14ac:dyDescent="0.25">
      <c r="A36" s="34" t="s">
        <v>67</v>
      </c>
      <c r="B36" s="39">
        <v>641.18457000000001</v>
      </c>
      <c r="C36" s="39"/>
      <c r="D36" s="39">
        <v>40</v>
      </c>
      <c r="E36" s="39">
        <v>90.451849999999993</v>
      </c>
      <c r="F36" s="39">
        <v>394.38735000000003</v>
      </c>
      <c r="G36" s="39">
        <v>158.71433999999999</v>
      </c>
      <c r="H36" s="39"/>
      <c r="I36" s="39"/>
      <c r="J36" s="39">
        <v>1196.0476100000001</v>
      </c>
      <c r="K36" s="39">
        <v>14.54</v>
      </c>
      <c r="L36" s="39">
        <v>526.79160999999999</v>
      </c>
      <c r="M36" s="39"/>
      <c r="N36" s="39">
        <v>85.856210000000004</v>
      </c>
      <c r="O36" s="39">
        <v>11.31</v>
      </c>
      <c r="P36" s="40">
        <v>3159.2835399999999</v>
      </c>
      <c r="Q36" s="33"/>
      <c r="R36" s="33"/>
      <c r="S36" s="33"/>
      <c r="T36" s="33"/>
    </row>
    <row r="37" spans="1:20" ht="60" x14ac:dyDescent="0.25">
      <c r="A37" s="34" t="s">
        <v>68</v>
      </c>
      <c r="B37" s="39">
        <v>46459.72363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>
        <v>46459.72363</v>
      </c>
      <c r="Q37" s="33"/>
      <c r="R37" s="33"/>
      <c r="S37" s="33"/>
      <c r="T37" s="33"/>
    </row>
    <row r="38" spans="1:20" ht="120" x14ac:dyDescent="0.25">
      <c r="A38" s="34" t="s">
        <v>69</v>
      </c>
      <c r="B38" s="39"/>
      <c r="C38" s="39"/>
      <c r="D38" s="39"/>
      <c r="E38" s="39"/>
      <c r="F38" s="39"/>
      <c r="G38" s="39"/>
      <c r="H38" s="39"/>
      <c r="I38" s="39"/>
      <c r="J38" s="39">
        <v>1639.3050000000001</v>
      </c>
      <c r="K38" s="39"/>
      <c r="L38" s="39"/>
      <c r="M38" s="39"/>
      <c r="N38" s="39"/>
      <c r="O38" s="39"/>
      <c r="P38" s="40">
        <v>1639.3050000000001</v>
      </c>
      <c r="Q38" s="33"/>
      <c r="R38" s="33"/>
      <c r="S38" s="33"/>
      <c r="T38" s="33"/>
    </row>
    <row r="39" spans="1:20" ht="30" x14ac:dyDescent="0.25">
      <c r="A39" s="34" t="s">
        <v>70</v>
      </c>
      <c r="B39" s="39"/>
      <c r="C39" s="39">
        <v>6720.3655200000003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0">
        <v>6720.3655200000003</v>
      </c>
      <c r="Q39" s="33"/>
      <c r="R39" s="33"/>
      <c r="S39" s="33"/>
      <c r="T39" s="33"/>
    </row>
    <row r="40" spans="1:20" ht="30" x14ac:dyDescent="0.25">
      <c r="A40" s="34" t="s">
        <v>71</v>
      </c>
      <c r="B40" s="39">
        <v>197.18</v>
      </c>
      <c r="C40" s="39"/>
      <c r="D40" s="39"/>
      <c r="E40" s="39"/>
      <c r="F40" s="39"/>
      <c r="G40" s="39"/>
      <c r="H40" s="39"/>
      <c r="I40" s="39"/>
      <c r="J40" s="39">
        <v>4481.7065199999997</v>
      </c>
      <c r="K40" s="39">
        <v>316.01080000000002</v>
      </c>
      <c r="L40" s="39"/>
      <c r="M40" s="39"/>
      <c r="N40" s="39"/>
      <c r="O40" s="39"/>
      <c r="P40" s="40">
        <v>4994.89732</v>
      </c>
      <c r="Q40" s="33"/>
      <c r="R40" s="33"/>
      <c r="S40" s="33"/>
      <c r="T40" s="33"/>
    </row>
    <row r="41" spans="1:20" ht="30" x14ac:dyDescent="0.25">
      <c r="A41" s="34" t="s">
        <v>72</v>
      </c>
      <c r="B41" s="39"/>
      <c r="C41" s="39">
        <v>1726.4653499999999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>
        <v>1726.4653499999999</v>
      </c>
      <c r="Q41" s="33"/>
      <c r="R41" s="33"/>
      <c r="S41" s="33"/>
      <c r="T41" s="33"/>
    </row>
    <row r="42" spans="1:20" ht="30" x14ac:dyDescent="0.25">
      <c r="A42" s="34" t="s">
        <v>73</v>
      </c>
      <c r="B42" s="39"/>
      <c r="C42" s="39"/>
      <c r="D42" s="39"/>
      <c r="E42" s="39"/>
      <c r="F42" s="39"/>
      <c r="G42" s="39"/>
      <c r="H42" s="39"/>
      <c r="I42" s="39">
        <v>620.00671</v>
      </c>
      <c r="J42" s="39"/>
      <c r="K42" s="39"/>
      <c r="L42" s="39"/>
      <c r="M42" s="39"/>
      <c r="N42" s="39"/>
      <c r="O42" s="39"/>
      <c r="P42" s="40">
        <v>620.00671</v>
      </c>
      <c r="Q42" s="33"/>
      <c r="R42" s="33"/>
      <c r="S42" s="33"/>
      <c r="T42" s="33"/>
    </row>
    <row r="43" spans="1:20" ht="60" x14ac:dyDescent="0.25">
      <c r="A43" s="34" t="s">
        <v>74</v>
      </c>
      <c r="B43" s="39"/>
      <c r="C43" s="39"/>
      <c r="D43" s="39">
        <v>295.70096999999998</v>
      </c>
      <c r="E43" s="39">
        <v>24.286449999999999</v>
      </c>
      <c r="F43" s="39">
        <v>23.41169</v>
      </c>
      <c r="G43" s="39">
        <v>208.58928</v>
      </c>
      <c r="H43" s="39">
        <v>66.834209999999999</v>
      </c>
      <c r="I43" s="39">
        <v>3.2</v>
      </c>
      <c r="J43" s="39">
        <v>136.12556000000001</v>
      </c>
      <c r="K43" s="39">
        <v>74.206000000000003</v>
      </c>
      <c r="L43" s="39">
        <v>154.9753</v>
      </c>
      <c r="M43" s="39">
        <v>50.046129999999998</v>
      </c>
      <c r="N43" s="39">
        <v>85.406229999999994</v>
      </c>
      <c r="O43" s="39">
        <v>47.142710000000001</v>
      </c>
      <c r="P43" s="40">
        <v>1169.92453</v>
      </c>
      <c r="Q43" s="33"/>
      <c r="R43" s="33"/>
      <c r="S43" s="33"/>
      <c r="T43" s="33"/>
    </row>
    <row r="44" spans="1:20" ht="165" x14ac:dyDescent="0.25">
      <c r="A44" s="34" t="s">
        <v>75</v>
      </c>
      <c r="B44" s="39">
        <v>25064.2107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0">
        <v>25064.2107</v>
      </c>
      <c r="Q44" s="33"/>
      <c r="R44" s="33"/>
      <c r="S44" s="33"/>
      <c r="T44" s="33"/>
    </row>
    <row r="45" spans="1:20" ht="75" x14ac:dyDescent="0.25">
      <c r="A45" s="34" t="s">
        <v>76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>
        <v>743.33</v>
      </c>
      <c r="M45" s="39"/>
      <c r="N45" s="39"/>
      <c r="O45" s="39"/>
      <c r="P45" s="40">
        <v>743.33</v>
      </c>
      <c r="Q45" s="33"/>
      <c r="R45" s="33"/>
      <c r="S45" s="33"/>
      <c r="T45" s="33"/>
    </row>
    <row r="46" spans="1:20" ht="75" x14ac:dyDescent="0.25">
      <c r="A46" s="34" t="s">
        <v>77</v>
      </c>
      <c r="B46" s="39"/>
      <c r="C46" s="39"/>
      <c r="D46" s="39"/>
      <c r="E46" s="39">
        <v>17.881499999999999</v>
      </c>
      <c r="F46" s="39">
        <v>0.35204999999999997</v>
      </c>
      <c r="G46" s="39"/>
      <c r="H46" s="39"/>
      <c r="I46" s="39"/>
      <c r="J46" s="39"/>
      <c r="K46" s="39"/>
      <c r="L46" s="39"/>
      <c r="M46" s="39"/>
      <c r="N46" s="39"/>
      <c r="O46" s="39"/>
      <c r="P46" s="40">
        <v>18.233550000000001</v>
      </c>
      <c r="Q46" s="33"/>
      <c r="R46" s="33"/>
      <c r="S46" s="33"/>
      <c r="T46" s="33"/>
    </row>
    <row r="47" spans="1:20" ht="60" x14ac:dyDescent="0.25">
      <c r="A47" s="34" t="s">
        <v>78</v>
      </c>
      <c r="B47" s="39">
        <v>3032.0590000000002</v>
      </c>
      <c r="C47" s="39">
        <v>904.14700000000005</v>
      </c>
      <c r="D47" s="39">
        <v>99.971999999999994</v>
      </c>
      <c r="E47" s="39">
        <v>192.45099999999999</v>
      </c>
      <c r="F47" s="39">
        <v>173.67614</v>
      </c>
      <c r="G47" s="39">
        <v>192.45099999999999</v>
      </c>
      <c r="H47" s="39">
        <v>304.98599999999999</v>
      </c>
      <c r="I47" s="39">
        <v>34.99</v>
      </c>
      <c r="J47" s="39">
        <v>577.35299999999995</v>
      </c>
      <c r="K47" s="39">
        <v>54.985999999999997</v>
      </c>
      <c r="L47" s="39"/>
      <c r="M47" s="39">
        <v>82.478999999999999</v>
      </c>
      <c r="N47" s="39">
        <v>164.958</v>
      </c>
      <c r="O47" s="39">
        <v>137.465</v>
      </c>
      <c r="P47" s="40">
        <v>5951.9731400000001</v>
      </c>
      <c r="Q47" s="33"/>
      <c r="R47" s="33"/>
      <c r="S47" s="33"/>
      <c r="T47" s="33"/>
    </row>
    <row r="48" spans="1:20" ht="60" x14ac:dyDescent="0.25">
      <c r="A48" s="34" t="s">
        <v>79</v>
      </c>
      <c r="B48" s="39"/>
      <c r="C48" s="39"/>
      <c r="D48" s="39"/>
      <c r="E48" s="39"/>
      <c r="F48" s="39"/>
      <c r="G48" s="39"/>
      <c r="H48" s="39">
        <v>1.3171200000000001</v>
      </c>
      <c r="I48" s="39"/>
      <c r="J48" s="39"/>
      <c r="K48" s="39"/>
      <c r="L48" s="39"/>
      <c r="M48" s="39"/>
      <c r="N48" s="39"/>
      <c r="O48" s="39"/>
      <c r="P48" s="40">
        <v>1.3171200000000001</v>
      </c>
      <c r="Q48" s="33"/>
      <c r="R48" s="33"/>
      <c r="S48" s="33"/>
      <c r="T48" s="33"/>
    </row>
    <row r="49" spans="1:20" ht="60" x14ac:dyDescent="0.25">
      <c r="A49" s="34" t="s">
        <v>80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>
        <v>421.33156000000002</v>
      </c>
      <c r="O49" s="39"/>
      <c r="P49" s="40">
        <v>421.33156000000002</v>
      </c>
      <c r="Q49" s="33"/>
      <c r="R49" s="33"/>
      <c r="S49" s="33"/>
      <c r="T49" s="33"/>
    </row>
    <row r="50" spans="1:20" x14ac:dyDescent="0.25">
      <c r="A50" s="31" t="s">
        <v>81</v>
      </c>
      <c r="B50" s="40">
        <v>475332.52338999999</v>
      </c>
      <c r="C50" s="40">
        <v>354480.18156</v>
      </c>
      <c r="D50" s="40">
        <v>81541.401129999998</v>
      </c>
      <c r="E50" s="40">
        <v>51914.163330000003</v>
      </c>
      <c r="F50" s="40">
        <v>6723.3082599999998</v>
      </c>
      <c r="G50" s="40">
        <v>76132.040059999999</v>
      </c>
      <c r="H50" s="40">
        <v>39763.785049999999</v>
      </c>
      <c r="I50" s="40">
        <v>24694.261050000001</v>
      </c>
      <c r="J50" s="40">
        <v>226064.1868</v>
      </c>
      <c r="K50" s="40">
        <v>46480.270640000002</v>
      </c>
      <c r="L50" s="40">
        <v>107887.47044999999</v>
      </c>
      <c r="M50" s="40">
        <v>31932.994879999998</v>
      </c>
      <c r="N50" s="40">
        <v>43805.807950000002</v>
      </c>
      <c r="O50" s="40">
        <v>85881.615909999993</v>
      </c>
      <c r="P50" s="40">
        <v>1652634.01046</v>
      </c>
      <c r="Q50" s="32"/>
      <c r="R50" s="32"/>
      <c r="S50" s="32"/>
      <c r="T50" s="32"/>
    </row>
  </sheetData>
  <pageMargins left="0.23622047244094491" right="0.23622047244094491" top="0.27559055118110237" bottom="0.35433070866141736" header="0.15748031496062992" footer="0.15748031496062992"/>
  <pageSetup paperSize="9" scale="5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2022-08-25T23:15:12Z</dcterms:modified>
</cp:coreProperties>
</file>