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Учреждения!$43:$44</definedName>
    <definedName name="_xlnm.Print_Area" localSheetId="1">'Муниципальные районы'!$A$1:$P$32</definedName>
    <definedName name="_xlnm.Print_Area" localSheetId="0">Учреждения!$A$1:$E$80</definedName>
  </definedNames>
  <calcPr calcId="162913"/>
</workbook>
</file>

<file path=xl/calcChain.xml><?xml version="1.0" encoding="utf-8"?>
<calcChain xmlns="http://schemas.openxmlformats.org/spreadsheetml/2006/main">
  <c r="B30" i="2" l="1"/>
  <c r="E39" i="1" s="1"/>
  <c r="E8" i="1" s="1"/>
  <c r="E9" i="1"/>
  <c r="A2" i="2" l="1"/>
  <c r="B2" i="2" s="1"/>
  <c r="C2" i="2" s="1"/>
  <c r="H1" i="1" l="1"/>
  <c r="A5" i="1" s="1"/>
  <c r="H2" i="1"/>
  <c r="G1" i="1"/>
  <c r="G2" i="1"/>
  <c r="A2" i="1" l="1"/>
</calcChain>
</file>

<file path=xl/sharedStrings.xml><?xml version="1.0" encoding="utf-8"?>
<sst xmlns="http://schemas.openxmlformats.org/spreadsheetml/2006/main" count="125" uniqueCount="124">
  <si>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</si>
  <si>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</si>
  <si>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</si>
  <si>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</si>
  <si>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</si>
  <si>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</si>
  <si>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</si>
  <si>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</si>
  <si>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</si>
  <si>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</si>
  <si>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</si>
  <si>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</si>
  <si>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</si>
  <si>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</si>
  <si>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</si>
  <si>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</si>
  <si>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</si>
  <si>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</si>
  <si>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</si>
  <si>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</si>
  <si>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</si>
  <si>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</si>
  <si>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</si>
  <si>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</si>
  <si>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</si>
  <si>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</si>
  <si>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</si>
  <si>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</si>
  <si>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</si>
  <si>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</si>
  <si>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</si>
  <si>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</si>
  <si>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</si>
  <si>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</si>
  <si>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</si>
  <si>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</si>
  <si>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</si>
  <si>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</si>
  <si>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</si>
  <si>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</si>
  <si>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</si>
  <si>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</si>
  <si>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</si>
  <si>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</si>
  <si>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</si>
  <si>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</si>
  <si>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Оснащение объектов спортивной инфраструктуры спортивно-технологическим оборудованием</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</si>
  <si>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</si>
  <si>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Финансовое обеспечение дорожной деятельности в рамках реализации национального проекта "Безопасные и качественные автомобильные дороги"</t>
  </si>
  <si>
    <t>Создание модельных муниципальных библиотек</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</si>
  <si>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</si>
  <si>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</si>
  <si>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</si>
  <si>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</si>
  <si>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Софинансирование закупки оборудования для создания "умных" спортивных площадок</t>
  </si>
  <si>
    <t>Всего:</t>
  </si>
  <si>
    <t>02.09.2022</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</si>
  <si>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</si>
  <si>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</si>
  <si>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</si>
  <si>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</si>
  <si>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</si>
  <si>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</si>
  <si>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</si>
  <si>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</si>
  <si>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</si>
  <si>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</si>
  <si>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</si>
  <si>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</si>
  <si>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</si>
  <si>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</si>
  <si>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</si>
  <si>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</si>
  <si>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</si>
  <si>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</si>
  <si>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</si>
  <si>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</si>
  <si>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</si>
  <si>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</si>
  <si>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</si>
  <si>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</si>
  <si>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</si>
  <si>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</si>
  <si>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</si>
  <si>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</si>
  <si>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</si>
  <si>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</si>
  <si>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</si>
  <si>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</si>
  <si>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</si>
  <si>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ИТОГО</t>
  </si>
  <si>
    <t>29.08.2022</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</si>
  <si>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</si>
  <si>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</si>
  <si>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</si>
  <si>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</si>
  <si>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</si>
  <si>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</si>
  <si>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</si>
  <si>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</si>
  <si>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</si>
  <si>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</si>
  <si>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</si>
  <si>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</si>
  <si>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</si>
  <si>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</si>
  <si>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</si>
  <si>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</si>
  <si>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</si>
  <si>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</si>
  <si>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</si>
  <si>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</si>
  <si>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</si>
  <si>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</si>
  <si>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</si>
  <si>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</si>
  <si>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</si>
  <si>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</si>
  <si>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</si>
  <si>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</si>
  <si>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</si>
  <si>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</si>
  <si>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(за период с 01.01.2022 по 02.09.2022)</t>
  </si>
  <si>
    <t>Остатки бюджетных средств на 05.09.2022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</si>
</sst>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color rgb="FF000000"/>
      <name val="Times New Roman"/>
      <family val="2"/>
    </font>
    <font>
      <sz val="10"/>
      <name val="Arial"/>
      <charset val="204"/>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7" fillId="0" borderId="0"/>
    <xf numFmtId="0" fontId="17" fillId="0" borderId="0" applyNumberFormat="0" applyBorder="0" applyAlignment="0"/>
  </cellStyleXfs>
  <cellXfs count="65">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49" fontId="16" fillId="0" borderId="7" xfId="1" applyNumberFormat="1" applyFont="1" applyFill="1" applyBorder="1" applyAlignment="1" applyProtection="1">
      <alignment horizontal="left" vertical="center" wrapText="1"/>
    </xf>
    <xf numFmtId="49" fontId="16" fillId="0" borderId="8" xfId="1" applyNumberFormat="1" applyFont="1" applyFill="1" applyBorder="1" applyAlignment="1" applyProtection="1">
      <alignment horizontal="left" vertical="center" wrapText="1"/>
    </xf>
    <xf numFmtId="49" fontId="16" fillId="0" borderId="9" xfId="1" applyNumberFormat="1" applyFont="1" applyFill="1" applyBorder="1" applyAlignment="1" applyProtection="1">
      <alignment horizontal="left" vertical="center" wrapText="1"/>
    </xf>
    <xf numFmtId="164" fontId="18" fillId="0" borderId="4" xfId="0" applyNumberFormat="1" applyFont="1" applyFill="1" applyBorder="1" applyAlignment="1">
      <alignment horizontal="left" wrapText="1"/>
    </xf>
    <xf numFmtId="0" fontId="18" fillId="0" borderId="4" xfId="0" applyFont="1" applyFill="1" applyBorder="1" applyAlignment="1">
      <alignment horizontal="left"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18" fillId="0" borderId="4" xfId="0" applyFont="1" applyFill="1" applyBorder="1" applyAlignment="1">
      <alignment horizontal="left" vertical="center" wrapText="1"/>
    </xf>
    <xf numFmtId="164" fontId="16" fillId="0" borderId="4" xfId="1" applyNumberFormat="1" applyFont="1" applyFill="1" applyBorder="1" applyAlignment="1" applyProtection="1">
      <alignment horizontal="right" vertical="center"/>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view="pageBreakPreview" zoomScaleNormal="100" zoomScaleSheetLayoutView="100" workbookViewId="0">
      <selection activeCell="E41" sqref="E41"/>
    </sheetView>
  </sheetViews>
  <sheetFormatPr defaultColWidth="8.7109375" defaultRowHeight="15" x14ac:dyDescent="0.25"/>
  <cols>
    <col min="1" max="1" width="69.28515625" style="30" customWidth="1"/>
    <col min="2" max="2" width="13.85546875" style="30" customWidth="1"/>
    <col min="3" max="4" width="14.42578125" style="30" customWidth="1"/>
    <col min="5" max="5" width="13.7109375" style="30" customWidth="1"/>
    <col min="6" max="6" width="12.5703125" style="30" customWidth="1"/>
    <col min="7" max="7" width="16" style="30" bestFit="1" customWidth="1"/>
    <col min="8" max="8" width="8.7109375" style="30"/>
    <col min="9" max="9" width="10.140625" style="30" bestFit="1" customWidth="1"/>
    <col min="10" max="16384" width="8.7109375" style="30"/>
  </cols>
  <sheetData>
    <row r="1" spans="1:9" ht="15.75" x14ac:dyDescent="0.25">
      <c r="A1" s="50" t="s">
        <v>0</v>
      </c>
      <c r="B1" s="50"/>
      <c r="C1" s="50"/>
      <c r="D1" s="50"/>
      <c r="E1" s="50"/>
      <c r="F1" s="36" t="s">
        <v>91</v>
      </c>
      <c r="G1" s="37" t="str">
        <f>TEXT(F1,"[$-FC19]ДД ММММ")</f>
        <v>29 августа</v>
      </c>
      <c r="H1" s="37" t="str">
        <f>TEXT(F1,"[$-FC19]ДД.ММ.ГГГ \г")</f>
        <v>29.08.2022 г</v>
      </c>
    </row>
    <row r="2" spans="1:9" ht="15.75" x14ac:dyDescent="0.25">
      <c r="A2" s="50" t="str">
        <f>CONCATENATE("с ",G1," по ",G2,"ода")</f>
        <v>с 29 августа по 02 сентября 2022 года</v>
      </c>
      <c r="B2" s="50"/>
      <c r="C2" s="50"/>
      <c r="D2" s="50"/>
      <c r="E2" s="50"/>
      <c r="F2" s="36" t="s">
        <v>56</v>
      </c>
      <c r="G2" s="37" t="str">
        <f>TEXT(F2,"[$-FC19]ДД ММММ ГГГ \г")</f>
        <v>02 сентября 2022 г</v>
      </c>
      <c r="H2" s="37" t="str">
        <f>TEXT(F2,"[$-FC19]ДД.ММ.ГГГ \г")</f>
        <v>02.09.2022 г</v>
      </c>
      <c r="I2" s="38"/>
    </row>
    <row r="3" spans="1:9" x14ac:dyDescent="0.25">
      <c r="A3" s="1"/>
      <c r="B3" s="2"/>
      <c r="C3" s="2"/>
      <c r="D3" s="2"/>
      <c r="E3" s="3"/>
    </row>
    <row r="4" spans="1:9" x14ac:dyDescent="0.25">
      <c r="A4" s="4"/>
      <c r="B4" s="5"/>
      <c r="C4" s="5"/>
      <c r="D4" s="6"/>
      <c r="E4" s="7" t="s">
        <v>1</v>
      </c>
    </row>
    <row r="5" spans="1:9" x14ac:dyDescent="0.25">
      <c r="A5" s="51" t="str">
        <f>CONCATENATE("Остатки средств на ",H1,".")</f>
        <v>Остатки средств на 29.08.2022 г.</v>
      </c>
      <c r="B5" s="52"/>
      <c r="C5" s="52"/>
      <c r="D5" s="53"/>
      <c r="E5" s="12">
        <v>4036667.5251000002</v>
      </c>
      <c r="F5" s="38"/>
    </row>
    <row r="6" spans="1:9" x14ac:dyDescent="0.25">
      <c r="A6" s="9"/>
      <c r="B6" s="10"/>
      <c r="C6" s="10"/>
      <c r="D6" s="10"/>
      <c r="E6" s="11"/>
    </row>
    <row r="7" spans="1:9" x14ac:dyDescent="0.25">
      <c r="A7" s="60" t="s">
        <v>2</v>
      </c>
      <c r="B7" s="61"/>
      <c r="C7" s="61"/>
      <c r="D7" s="61"/>
      <c r="E7" s="12"/>
    </row>
    <row r="8" spans="1:9" x14ac:dyDescent="0.25">
      <c r="A8" s="55" t="s">
        <v>3</v>
      </c>
      <c r="B8" s="61"/>
      <c r="C8" s="61"/>
      <c r="D8" s="61"/>
      <c r="E8" s="8">
        <f>E39-E9</f>
        <v>778990.71947999997</v>
      </c>
    </row>
    <row r="9" spans="1:9" x14ac:dyDescent="0.25">
      <c r="A9" s="62" t="s">
        <v>4</v>
      </c>
      <c r="B9" s="61"/>
      <c r="C9" s="61"/>
      <c r="D9" s="61"/>
      <c r="E9" s="13">
        <f>SUM(E10:E38)</f>
        <v>3738731.1990699996</v>
      </c>
    </row>
    <row r="10" spans="1:9" x14ac:dyDescent="0.25">
      <c r="A10" s="45" t="s">
        <v>92</v>
      </c>
      <c r="B10" s="46"/>
      <c r="C10" s="46"/>
      <c r="D10" s="47"/>
      <c r="E10" s="64">
        <v>3681512</v>
      </c>
    </row>
    <row r="11" spans="1:9" x14ac:dyDescent="0.25">
      <c r="A11" s="45" t="s">
        <v>93</v>
      </c>
      <c r="B11" s="46"/>
      <c r="C11" s="46"/>
      <c r="D11" s="47"/>
      <c r="E11" s="64">
        <v>7122.07521</v>
      </c>
    </row>
    <row r="12" spans="1:9" ht="42.75" customHeight="1" x14ac:dyDescent="0.25">
      <c r="A12" s="45" t="s">
        <v>94</v>
      </c>
      <c r="B12" s="46"/>
      <c r="C12" s="46"/>
      <c r="D12" s="47"/>
      <c r="E12" s="64">
        <v>5.9167199999999998</v>
      </c>
    </row>
    <row r="13" spans="1:9" ht="30.75" customHeight="1" x14ac:dyDescent="0.25">
      <c r="A13" s="45" t="s">
        <v>95</v>
      </c>
      <c r="B13" s="46"/>
      <c r="C13" s="46"/>
      <c r="D13" s="47"/>
      <c r="E13" s="64">
        <v>4408.1898799999999</v>
      </c>
    </row>
    <row r="14" spans="1:9" ht="42.75" customHeight="1" x14ac:dyDescent="0.25">
      <c r="A14" s="45" t="s">
        <v>96</v>
      </c>
      <c r="B14" s="46"/>
      <c r="C14" s="46"/>
      <c r="D14" s="47"/>
      <c r="E14" s="64">
        <v>1600.0332900000001</v>
      </c>
    </row>
    <row r="15" spans="1:9" ht="28.5" customHeight="1" x14ac:dyDescent="0.25">
      <c r="A15" s="45" t="s">
        <v>97</v>
      </c>
      <c r="B15" s="46"/>
      <c r="C15" s="46"/>
      <c r="D15" s="47"/>
      <c r="E15" s="64">
        <v>741.68069000000003</v>
      </c>
    </row>
    <row r="16" spans="1:9" ht="28.5" customHeight="1" x14ac:dyDescent="0.25">
      <c r="A16" s="45" t="s">
        <v>98</v>
      </c>
      <c r="B16" s="46"/>
      <c r="C16" s="46"/>
      <c r="D16" s="47"/>
      <c r="E16" s="64">
        <v>1966.6833999999999</v>
      </c>
    </row>
    <row r="17" spans="1:5" ht="28.5" customHeight="1" x14ac:dyDescent="0.25">
      <c r="A17" s="45" t="s">
        <v>99</v>
      </c>
      <c r="B17" s="46"/>
      <c r="C17" s="46"/>
      <c r="D17" s="47"/>
      <c r="E17" s="64">
        <v>789.18573000000004</v>
      </c>
    </row>
    <row r="18" spans="1:5" ht="28.5" customHeight="1" x14ac:dyDescent="0.25">
      <c r="A18" s="45" t="s">
        <v>100</v>
      </c>
      <c r="B18" s="46"/>
      <c r="C18" s="46"/>
      <c r="D18" s="47"/>
      <c r="E18" s="64">
        <v>724.27525000000003</v>
      </c>
    </row>
    <row r="19" spans="1:5" ht="28.5" customHeight="1" x14ac:dyDescent="0.25">
      <c r="A19" s="45" t="s">
        <v>101</v>
      </c>
      <c r="B19" s="46"/>
      <c r="C19" s="46"/>
      <c r="D19" s="47"/>
      <c r="E19" s="64">
        <v>0.98724999999999996</v>
      </c>
    </row>
    <row r="20" spans="1:5" ht="28.5" customHeight="1" x14ac:dyDescent="0.25">
      <c r="A20" s="45" t="s">
        <v>102</v>
      </c>
      <c r="B20" s="46"/>
      <c r="C20" s="46"/>
      <c r="D20" s="47"/>
      <c r="E20" s="64">
        <v>135.08337</v>
      </c>
    </row>
    <row r="21" spans="1:5" ht="28.5" customHeight="1" x14ac:dyDescent="0.25">
      <c r="A21" s="45" t="s">
        <v>103</v>
      </c>
      <c r="B21" s="46"/>
      <c r="C21" s="46"/>
      <c r="D21" s="47"/>
      <c r="E21" s="64">
        <v>1742.1195</v>
      </c>
    </row>
    <row r="22" spans="1:5" ht="28.5" customHeight="1" x14ac:dyDescent="0.25">
      <c r="A22" s="45" t="s">
        <v>104</v>
      </c>
      <c r="B22" s="46"/>
      <c r="C22" s="46"/>
      <c r="D22" s="47"/>
      <c r="E22" s="64">
        <v>7866.19877</v>
      </c>
    </row>
    <row r="23" spans="1:5" x14ac:dyDescent="0.25">
      <c r="A23" s="45" t="s">
        <v>105</v>
      </c>
      <c r="B23" s="46"/>
      <c r="C23" s="46"/>
      <c r="D23" s="47"/>
      <c r="E23" s="64">
        <v>1015.07446</v>
      </c>
    </row>
    <row r="24" spans="1:5" ht="28.5" customHeight="1" x14ac:dyDescent="0.25">
      <c r="A24" s="45" t="s">
        <v>106</v>
      </c>
      <c r="B24" s="46"/>
      <c r="C24" s="46"/>
      <c r="D24" s="47"/>
      <c r="E24" s="64">
        <v>1587.00407</v>
      </c>
    </row>
    <row r="25" spans="1:5" x14ac:dyDescent="0.25">
      <c r="A25" s="45" t="s">
        <v>107</v>
      </c>
      <c r="B25" s="46"/>
      <c r="C25" s="46"/>
      <c r="D25" s="47"/>
      <c r="E25" s="64">
        <v>9274.1922699999996</v>
      </c>
    </row>
    <row r="26" spans="1:5" ht="28.5" customHeight="1" x14ac:dyDescent="0.25">
      <c r="A26" s="45" t="s">
        <v>108</v>
      </c>
      <c r="B26" s="46"/>
      <c r="C26" s="46"/>
      <c r="D26" s="47"/>
      <c r="E26" s="64">
        <v>6465.1544199999998</v>
      </c>
    </row>
    <row r="27" spans="1:5" ht="28.5" customHeight="1" x14ac:dyDescent="0.25">
      <c r="A27" s="45" t="s">
        <v>109</v>
      </c>
      <c r="B27" s="46"/>
      <c r="C27" s="46"/>
      <c r="D27" s="47"/>
      <c r="E27" s="64">
        <v>73.909989999999993</v>
      </c>
    </row>
    <row r="28" spans="1:5" x14ac:dyDescent="0.25">
      <c r="A28" s="45" t="s">
        <v>110</v>
      </c>
      <c r="B28" s="46"/>
      <c r="C28" s="46"/>
      <c r="D28" s="47"/>
      <c r="E28" s="64">
        <v>1728.73397</v>
      </c>
    </row>
    <row r="29" spans="1:5" ht="15.75" customHeight="1" x14ac:dyDescent="0.25">
      <c r="A29" s="45" t="s">
        <v>111</v>
      </c>
      <c r="B29" s="46"/>
      <c r="C29" s="46"/>
      <c r="D29" s="47"/>
      <c r="E29" s="64">
        <v>1000</v>
      </c>
    </row>
    <row r="30" spans="1:5" ht="42" customHeight="1" x14ac:dyDescent="0.25">
      <c r="A30" s="45" t="s">
        <v>112</v>
      </c>
      <c r="B30" s="46"/>
      <c r="C30" s="46"/>
      <c r="D30" s="47"/>
      <c r="E30" s="64">
        <v>697.03733</v>
      </c>
    </row>
    <row r="31" spans="1:5" ht="42.75" customHeight="1" x14ac:dyDescent="0.25">
      <c r="A31" s="45" t="s">
        <v>113</v>
      </c>
      <c r="B31" s="46"/>
      <c r="C31" s="46"/>
      <c r="D31" s="47"/>
      <c r="E31" s="64">
        <v>547.89239999999995</v>
      </c>
    </row>
    <row r="32" spans="1:5" ht="26.25" customHeight="1" x14ac:dyDescent="0.25">
      <c r="A32" s="45" t="s">
        <v>114</v>
      </c>
      <c r="B32" s="46"/>
      <c r="C32" s="46"/>
      <c r="D32" s="47"/>
      <c r="E32" s="64">
        <v>303.69112999999999</v>
      </c>
    </row>
    <row r="33" spans="1:6" x14ac:dyDescent="0.25">
      <c r="A33" s="45" t="s">
        <v>115</v>
      </c>
      <c r="B33" s="46"/>
      <c r="C33" s="46"/>
      <c r="D33" s="47"/>
      <c r="E33" s="64">
        <v>2964.8247299999998</v>
      </c>
    </row>
    <row r="34" spans="1:6" ht="30" customHeight="1" x14ac:dyDescent="0.25">
      <c r="A34" s="45" t="s">
        <v>116</v>
      </c>
      <c r="B34" s="46"/>
      <c r="C34" s="46"/>
      <c r="D34" s="47"/>
      <c r="E34" s="64">
        <v>73.135999999999996</v>
      </c>
    </row>
    <row r="35" spans="1:6" ht="30" customHeight="1" x14ac:dyDescent="0.25">
      <c r="A35" s="45" t="s">
        <v>117</v>
      </c>
      <c r="B35" s="46"/>
      <c r="C35" s="46"/>
      <c r="D35" s="47"/>
      <c r="E35" s="64">
        <v>1188.0685800000001</v>
      </c>
    </row>
    <row r="36" spans="1:6" ht="30.75" customHeight="1" x14ac:dyDescent="0.25">
      <c r="A36" s="45" t="s">
        <v>118</v>
      </c>
      <c r="B36" s="46"/>
      <c r="C36" s="46"/>
      <c r="D36" s="47"/>
      <c r="E36" s="64">
        <v>493.53987000000001</v>
      </c>
    </row>
    <row r="37" spans="1:6" ht="39" customHeight="1" x14ac:dyDescent="0.25">
      <c r="A37" s="45" t="s">
        <v>119</v>
      </c>
      <c r="B37" s="46"/>
      <c r="C37" s="46"/>
      <c r="D37" s="47"/>
      <c r="E37" s="64">
        <v>1694.377</v>
      </c>
    </row>
    <row r="38" spans="1:6" ht="28.5" customHeight="1" x14ac:dyDescent="0.25">
      <c r="A38" s="45" t="s">
        <v>120</v>
      </c>
      <c r="B38" s="46"/>
      <c r="C38" s="46"/>
      <c r="D38" s="47"/>
      <c r="E38" s="64">
        <v>1010.13379</v>
      </c>
    </row>
    <row r="39" spans="1:6" x14ac:dyDescent="0.25">
      <c r="A39" s="54" t="s">
        <v>5</v>
      </c>
      <c r="B39" s="55"/>
      <c r="C39" s="55"/>
      <c r="D39" s="55"/>
      <c r="E39" s="12">
        <f>'Муниципальные районы'!B31-Учреждения!E5+'Муниципальные районы'!B30</f>
        <v>4517721.9185499996</v>
      </c>
    </row>
    <row r="40" spans="1:6" x14ac:dyDescent="0.25">
      <c r="A40" s="48" t="s">
        <v>121</v>
      </c>
      <c r="B40" s="49"/>
      <c r="C40" s="49"/>
      <c r="D40" s="49"/>
      <c r="E40" s="12"/>
    </row>
    <row r="41" spans="1:6" ht="75.75" customHeight="1" x14ac:dyDescent="0.25">
      <c r="A41" s="63" t="s">
        <v>122</v>
      </c>
      <c r="B41" s="63"/>
      <c r="C41" s="63"/>
      <c r="D41" s="63"/>
      <c r="E41" s="12">
        <v>3772465.5</v>
      </c>
    </row>
    <row r="42" spans="1:6" x14ac:dyDescent="0.25">
      <c r="A42" s="14"/>
      <c r="B42" s="15"/>
      <c r="C42" s="15"/>
      <c r="D42" s="6"/>
      <c r="E42" s="16"/>
    </row>
    <row r="43" spans="1:6" x14ac:dyDescent="0.25">
      <c r="A43" s="56" t="s">
        <v>14</v>
      </c>
      <c r="B43" s="58" t="s">
        <v>6</v>
      </c>
      <c r="C43" s="59" t="s">
        <v>7</v>
      </c>
      <c r="D43" s="59"/>
      <c r="E43" s="59"/>
    </row>
    <row r="44" spans="1:6" ht="90" x14ac:dyDescent="0.25">
      <c r="A44" s="57"/>
      <c r="B44" s="58"/>
      <c r="C44" s="17" t="s">
        <v>8</v>
      </c>
      <c r="D44" s="17" t="s">
        <v>9</v>
      </c>
      <c r="E44" s="17" t="s">
        <v>10</v>
      </c>
    </row>
    <row r="45" spans="1:6" x14ac:dyDescent="0.25">
      <c r="A45" s="18" t="s">
        <v>57</v>
      </c>
      <c r="B45" s="41">
        <v>930.33549000000005</v>
      </c>
      <c r="C45" s="41">
        <v>808.05109000000004</v>
      </c>
      <c r="D45" s="41"/>
      <c r="E45" s="41"/>
      <c r="F45" s="40"/>
    </row>
    <row r="46" spans="1:6" x14ac:dyDescent="0.25">
      <c r="A46" s="18" t="s">
        <v>58</v>
      </c>
      <c r="B46" s="41">
        <v>8230</v>
      </c>
      <c r="C46" s="41">
        <v>6200</v>
      </c>
      <c r="D46" s="41">
        <v>1650</v>
      </c>
      <c r="E46" s="41"/>
      <c r="F46" s="40"/>
    </row>
    <row r="47" spans="1:6" x14ac:dyDescent="0.25">
      <c r="A47" s="18" t="s">
        <v>59</v>
      </c>
      <c r="B47" s="41">
        <v>4433.5713999999998</v>
      </c>
      <c r="C47" s="41">
        <v>4330</v>
      </c>
      <c r="D47" s="41"/>
      <c r="E47" s="41"/>
      <c r="F47" s="40"/>
    </row>
    <row r="48" spans="1:6" x14ac:dyDescent="0.25">
      <c r="A48" s="18" t="s">
        <v>60</v>
      </c>
      <c r="B48" s="41">
        <v>35945.486579999997</v>
      </c>
      <c r="C48" s="41">
        <v>10256</v>
      </c>
      <c r="D48" s="41">
        <v>983.6</v>
      </c>
      <c r="E48" s="41">
        <v>23.8</v>
      </c>
      <c r="F48" s="40"/>
    </row>
    <row r="49" spans="1:6" ht="30" x14ac:dyDescent="0.25">
      <c r="A49" s="18" t="s">
        <v>61</v>
      </c>
      <c r="B49" s="41">
        <v>25113.435509999999</v>
      </c>
      <c r="C49" s="41">
        <v>2259.1721400000001</v>
      </c>
      <c r="D49" s="41">
        <v>476.15188000000001</v>
      </c>
      <c r="E49" s="41"/>
      <c r="F49" s="40"/>
    </row>
    <row r="50" spans="1:6" x14ac:dyDescent="0.25">
      <c r="A50" s="18" t="s">
        <v>62</v>
      </c>
      <c r="B50" s="41">
        <v>1132.0311799999999</v>
      </c>
      <c r="C50" s="41"/>
      <c r="D50" s="41">
        <v>942.82218</v>
      </c>
      <c r="E50" s="41"/>
      <c r="F50" s="40"/>
    </row>
    <row r="51" spans="1:6" x14ac:dyDescent="0.25">
      <c r="A51" s="18" t="s">
        <v>63</v>
      </c>
      <c r="B51" s="41">
        <v>31.924569999999999</v>
      </c>
      <c r="C51" s="41"/>
      <c r="D51" s="41"/>
      <c r="E51" s="41"/>
      <c r="F51" s="40"/>
    </row>
    <row r="52" spans="1:6" ht="30" x14ac:dyDescent="0.25">
      <c r="A52" s="18" t="s">
        <v>64</v>
      </c>
      <c r="B52" s="41">
        <v>913310.64284999995</v>
      </c>
      <c r="C52" s="41">
        <v>6317.9656000000004</v>
      </c>
      <c r="D52" s="41">
        <v>1375.8721</v>
      </c>
      <c r="E52" s="41"/>
      <c r="F52" s="40"/>
    </row>
    <row r="53" spans="1:6" x14ac:dyDescent="0.25">
      <c r="A53" s="18" t="s">
        <v>65</v>
      </c>
      <c r="B53" s="41">
        <v>7104.1152599999996</v>
      </c>
      <c r="C53" s="41">
        <v>5300</v>
      </c>
      <c r="D53" s="41">
        <v>1900</v>
      </c>
      <c r="E53" s="41"/>
      <c r="F53" s="40"/>
    </row>
    <row r="54" spans="1:6" x14ac:dyDescent="0.25">
      <c r="A54" s="18" t="s">
        <v>66</v>
      </c>
      <c r="B54" s="41">
        <v>20366.08512</v>
      </c>
      <c r="C54" s="41">
        <v>4500</v>
      </c>
      <c r="D54" s="41">
        <v>500</v>
      </c>
      <c r="E54" s="41">
        <v>1300</v>
      </c>
      <c r="F54" s="40"/>
    </row>
    <row r="55" spans="1:6" x14ac:dyDescent="0.25">
      <c r="A55" s="18" t="s">
        <v>67</v>
      </c>
      <c r="B55" s="41">
        <v>190314.45001</v>
      </c>
      <c r="C55" s="41">
        <v>4035</v>
      </c>
      <c r="D55" s="41">
        <v>1155</v>
      </c>
      <c r="E55" s="41">
        <v>126.46</v>
      </c>
      <c r="F55" s="40"/>
    </row>
    <row r="56" spans="1:6" x14ac:dyDescent="0.25">
      <c r="A56" s="18" t="s">
        <v>68</v>
      </c>
      <c r="B56" s="41">
        <v>180913.65865</v>
      </c>
      <c r="C56" s="41">
        <v>19245.03441</v>
      </c>
      <c r="D56" s="41">
        <v>5427.5484900000001</v>
      </c>
      <c r="E56" s="41">
        <v>56755.164129999997</v>
      </c>
      <c r="F56" s="40"/>
    </row>
    <row r="57" spans="1:6" ht="30" x14ac:dyDescent="0.25">
      <c r="A57" s="18" t="s">
        <v>69</v>
      </c>
      <c r="B57" s="41">
        <v>543309.11014999996</v>
      </c>
      <c r="C57" s="41">
        <v>12000</v>
      </c>
      <c r="D57" s="41">
        <v>5000</v>
      </c>
      <c r="E57" s="41">
        <v>406715.01043000002</v>
      </c>
      <c r="F57" s="40"/>
    </row>
    <row r="58" spans="1:6" x14ac:dyDescent="0.25">
      <c r="A58" s="18" t="s">
        <v>70</v>
      </c>
      <c r="B58" s="41">
        <v>45788.249159999999</v>
      </c>
      <c r="C58" s="41"/>
      <c r="D58" s="41"/>
      <c r="E58" s="41"/>
      <c r="F58" s="40"/>
    </row>
    <row r="59" spans="1:6" x14ac:dyDescent="0.25">
      <c r="A59" s="18" t="s">
        <v>71</v>
      </c>
      <c r="B59" s="41">
        <v>59046.2477</v>
      </c>
      <c r="C59" s="41">
        <v>29500.375</v>
      </c>
      <c r="D59" s="41">
        <v>16014.84369</v>
      </c>
      <c r="E59" s="41"/>
      <c r="F59" s="40"/>
    </row>
    <row r="60" spans="1:6" x14ac:dyDescent="0.25">
      <c r="A60" s="18" t="s">
        <v>72</v>
      </c>
      <c r="B60" s="41">
        <v>4688.2539999999999</v>
      </c>
      <c r="C60" s="41">
        <v>1000</v>
      </c>
      <c r="D60" s="41">
        <v>800</v>
      </c>
      <c r="E60" s="41"/>
      <c r="F60" s="40"/>
    </row>
    <row r="61" spans="1:6" ht="30" x14ac:dyDescent="0.25">
      <c r="A61" s="18" t="s">
        <v>73</v>
      </c>
      <c r="B61" s="41">
        <v>6347.4421000000002</v>
      </c>
      <c r="C61" s="41">
        <v>2000</v>
      </c>
      <c r="D61" s="41">
        <v>1066</v>
      </c>
      <c r="E61" s="41"/>
      <c r="F61" s="40"/>
    </row>
    <row r="62" spans="1:6" x14ac:dyDescent="0.25">
      <c r="A62" s="18" t="s">
        <v>74</v>
      </c>
      <c r="B62" s="41">
        <v>37939.785179999999</v>
      </c>
      <c r="C62" s="41">
        <v>13055.778</v>
      </c>
      <c r="D62" s="41">
        <v>3557.1052599999998</v>
      </c>
      <c r="E62" s="41">
        <v>12469.618490000001</v>
      </c>
      <c r="F62" s="40"/>
    </row>
    <row r="63" spans="1:6" x14ac:dyDescent="0.25">
      <c r="A63" s="18" t="s">
        <v>75</v>
      </c>
      <c r="B63" s="41">
        <v>15449.504999999999</v>
      </c>
      <c r="C63" s="41"/>
      <c r="D63" s="41"/>
      <c r="E63" s="41"/>
      <c r="F63" s="40"/>
    </row>
    <row r="64" spans="1:6" x14ac:dyDescent="0.25">
      <c r="A64" s="18" t="s">
        <v>76</v>
      </c>
      <c r="B64" s="41">
        <v>79815.25907</v>
      </c>
      <c r="C64" s="41">
        <v>8600</v>
      </c>
      <c r="D64" s="41">
        <v>2428.4076599999999</v>
      </c>
      <c r="E64" s="41"/>
      <c r="F64" s="40"/>
    </row>
    <row r="65" spans="1:6" ht="30" x14ac:dyDescent="0.25">
      <c r="A65" s="18" t="s">
        <v>77</v>
      </c>
      <c r="B65" s="41">
        <v>12948.009179999999</v>
      </c>
      <c r="C65" s="41">
        <v>6708.9888799999999</v>
      </c>
      <c r="D65" s="41">
        <v>3471.9067</v>
      </c>
      <c r="E65" s="41"/>
      <c r="F65" s="40"/>
    </row>
    <row r="66" spans="1:6" x14ac:dyDescent="0.25">
      <c r="A66" s="18" t="s">
        <v>78</v>
      </c>
      <c r="B66" s="41">
        <v>-137.71578</v>
      </c>
      <c r="C66" s="41">
        <v>-42.696770000000001</v>
      </c>
      <c r="D66" s="41">
        <v>-8.4293800000000001</v>
      </c>
      <c r="E66" s="41"/>
      <c r="F66" s="40"/>
    </row>
    <row r="67" spans="1:6" x14ac:dyDescent="0.25">
      <c r="A67" s="18" t="s">
        <v>79</v>
      </c>
      <c r="B67" s="41">
        <v>-105</v>
      </c>
      <c r="C67" s="41">
        <v>1300</v>
      </c>
      <c r="D67" s="41">
        <v>695</v>
      </c>
      <c r="E67" s="41"/>
      <c r="F67" s="40"/>
    </row>
    <row r="68" spans="1:6" x14ac:dyDescent="0.25">
      <c r="A68" s="18" t="s">
        <v>80</v>
      </c>
      <c r="B68" s="41">
        <v>3094.8841400000001</v>
      </c>
      <c r="C68" s="41">
        <v>2312.4714399999998</v>
      </c>
      <c r="D68" s="41">
        <v>703.16269999999997</v>
      </c>
      <c r="E68" s="41"/>
      <c r="F68" s="40"/>
    </row>
    <row r="69" spans="1:6" x14ac:dyDescent="0.25">
      <c r="A69" s="18" t="s">
        <v>81</v>
      </c>
      <c r="B69" s="41">
        <v>4123.47379</v>
      </c>
      <c r="C69" s="41">
        <v>3060.76719</v>
      </c>
      <c r="D69" s="41"/>
      <c r="E69" s="41"/>
      <c r="F69" s="40"/>
    </row>
    <row r="70" spans="1:6" ht="30" x14ac:dyDescent="0.25">
      <c r="A70" s="18" t="s">
        <v>82</v>
      </c>
      <c r="B70" s="41">
        <v>178.04213999999999</v>
      </c>
      <c r="C70" s="41">
        <v>109.59971</v>
      </c>
      <c r="D70" s="41">
        <v>56.957129999999999</v>
      </c>
      <c r="E70" s="41"/>
      <c r="F70" s="40"/>
    </row>
    <row r="71" spans="1:6" x14ac:dyDescent="0.25">
      <c r="A71" s="18" t="s">
        <v>83</v>
      </c>
      <c r="B71" s="41">
        <v>64469.86681</v>
      </c>
      <c r="C71" s="41">
        <v>1747.9169999999999</v>
      </c>
      <c r="D71" s="41">
        <v>504.25</v>
      </c>
      <c r="E71" s="41"/>
      <c r="F71" s="40"/>
    </row>
    <row r="72" spans="1:6" x14ac:dyDescent="0.25">
      <c r="A72" s="18" t="s">
        <v>84</v>
      </c>
      <c r="B72" s="41">
        <v>25236.95768</v>
      </c>
      <c r="C72" s="41">
        <v>9547.2011000000002</v>
      </c>
      <c r="D72" s="41">
        <v>1099.15472</v>
      </c>
      <c r="E72" s="41"/>
      <c r="F72" s="40"/>
    </row>
    <row r="73" spans="1:6" x14ac:dyDescent="0.25">
      <c r="A73" s="18" t="s">
        <v>85</v>
      </c>
      <c r="B73" s="41">
        <v>4599.7390100000002</v>
      </c>
      <c r="C73" s="41">
        <v>909.01440000000002</v>
      </c>
      <c r="D73" s="41">
        <v>247.53120000000001</v>
      </c>
      <c r="E73" s="41"/>
      <c r="F73" s="40"/>
    </row>
    <row r="74" spans="1:6" x14ac:dyDescent="0.25">
      <c r="A74" s="18" t="s">
        <v>86</v>
      </c>
      <c r="B74" s="41">
        <v>464.74794000000003</v>
      </c>
      <c r="C74" s="41">
        <v>178.9708</v>
      </c>
      <c r="D74" s="41">
        <v>122.66618</v>
      </c>
      <c r="E74" s="41"/>
      <c r="F74" s="40"/>
    </row>
    <row r="75" spans="1:6" ht="30" x14ac:dyDescent="0.25">
      <c r="A75" s="18" t="s">
        <v>87</v>
      </c>
      <c r="B75" s="41">
        <v>2538.9945499999999</v>
      </c>
      <c r="C75" s="41">
        <v>1260.72525</v>
      </c>
      <c r="D75" s="41">
        <v>1198.36519</v>
      </c>
      <c r="E75" s="41">
        <v>4.6306799999999999</v>
      </c>
      <c r="F75" s="40"/>
    </row>
    <row r="76" spans="1:6" ht="30" x14ac:dyDescent="0.25">
      <c r="A76" s="18" t="s">
        <v>88</v>
      </c>
      <c r="B76" s="41">
        <v>3965.2539900000002</v>
      </c>
      <c r="C76" s="41">
        <v>2600</v>
      </c>
      <c r="D76" s="41">
        <v>785.2</v>
      </c>
      <c r="E76" s="41"/>
      <c r="F76" s="40"/>
    </row>
    <row r="77" spans="1:6" ht="30" x14ac:dyDescent="0.25">
      <c r="A77" s="18" t="s">
        <v>89</v>
      </c>
      <c r="B77" s="41">
        <v>13472.22033</v>
      </c>
      <c r="C77" s="41">
        <v>2270</v>
      </c>
      <c r="D77" s="41">
        <v>515.6</v>
      </c>
      <c r="E77" s="41"/>
      <c r="F77" s="40"/>
    </row>
    <row r="78" spans="1:6" x14ac:dyDescent="0.25">
      <c r="A78" s="19" t="s">
        <v>90</v>
      </c>
      <c r="B78" s="42">
        <v>2315059.0627600001</v>
      </c>
      <c r="C78" s="42">
        <v>161370.33523999999</v>
      </c>
      <c r="D78" s="42">
        <v>52668.715700000001</v>
      </c>
      <c r="E78" s="42">
        <v>477394.68372999999</v>
      </c>
      <c r="F78" s="40"/>
    </row>
    <row r="79" spans="1:6" x14ac:dyDescent="0.25">
      <c r="B79" s="40"/>
      <c r="C79" s="40"/>
      <c r="D79" s="40"/>
      <c r="E79" s="40"/>
    </row>
  </sheetData>
  <mergeCells count="41">
    <mergeCell ref="A1:E1"/>
    <mergeCell ref="A2:E2"/>
    <mergeCell ref="A5:D5"/>
    <mergeCell ref="A39:D39"/>
    <mergeCell ref="A43:A44"/>
    <mergeCell ref="B43:B44"/>
    <mergeCell ref="C43:E43"/>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41:D41"/>
    <mergeCell ref="A35:D35"/>
    <mergeCell ref="A36:D36"/>
    <mergeCell ref="A37:D37"/>
    <mergeCell ref="A38:D38"/>
    <mergeCell ref="A40:D40"/>
  </mergeCells>
  <pageMargins left="0.70866141732283472" right="0.17" top="0.31" bottom="0.41" header="0.17" footer="0.21"/>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topLeftCell="A26" zoomScaleNormal="100" zoomScaleSheetLayoutView="100" workbookViewId="0">
      <selection activeCell="A31" sqref="A31"/>
    </sheetView>
  </sheetViews>
  <sheetFormatPr defaultColWidth="8.7109375" defaultRowHeight="15" x14ac:dyDescent="0.25"/>
  <cols>
    <col min="1" max="1" width="38.28515625" style="30" customWidth="1"/>
    <col min="2" max="2" width="13.140625" style="30" customWidth="1"/>
    <col min="3" max="3" width="10.5703125" style="30" customWidth="1"/>
    <col min="4" max="4" width="11.42578125" style="30" customWidth="1"/>
    <col min="5" max="5" width="13.140625" style="30" customWidth="1"/>
    <col min="6" max="6" width="12.140625" style="30" customWidth="1"/>
    <col min="7" max="7" width="12.5703125" style="30" customWidth="1"/>
    <col min="8" max="8" width="12.7109375" style="30" customWidth="1"/>
    <col min="9" max="9" width="10.85546875" style="30" customWidth="1"/>
    <col min="10" max="10" width="12.7109375" style="30" customWidth="1"/>
    <col min="11" max="11" width="11" style="30" customWidth="1"/>
    <col min="12" max="13" width="11.85546875" style="30" customWidth="1"/>
    <col min="14" max="14" width="11.140625" style="30" customWidth="1"/>
    <col min="15" max="15" width="11.5703125" style="30" customWidth="1"/>
    <col min="16" max="16384" width="8.7109375" style="30"/>
  </cols>
  <sheetData>
    <row r="1" spans="1:20" s="27" customFormat="1" ht="15.75" x14ac:dyDescent="0.25">
      <c r="A1" s="26" t="s">
        <v>56</v>
      </c>
      <c r="C1" s="28" t="s">
        <v>13</v>
      </c>
    </row>
    <row r="2" spans="1:20" x14ac:dyDescent="0.25">
      <c r="A2" s="29" t="str">
        <f>TEXT(EndData2,"[$-FC19]ДД.ММ.ГГГ")</f>
        <v>02.09.2022</v>
      </c>
      <c r="B2" s="29">
        <f>A2+1</f>
        <v>44807</v>
      </c>
      <c r="C2" s="25" t="str">
        <f>TEXT(B2,"[$-FC19]ДД.ММ.ГГГ")</f>
        <v>03.09.2022</v>
      </c>
      <c r="P2" s="31" t="s">
        <v>12</v>
      </c>
    </row>
    <row r="3" spans="1:20" ht="51.75" customHeight="1" x14ac:dyDescent="0.25">
      <c r="A3" s="22" t="s">
        <v>15</v>
      </c>
      <c r="B3" s="32" t="s">
        <v>16</v>
      </c>
      <c r="C3" s="33" t="s">
        <v>17</v>
      </c>
      <c r="D3" s="33" t="s">
        <v>18</v>
      </c>
      <c r="E3" s="33" t="s">
        <v>19</v>
      </c>
      <c r="F3" s="33" t="s">
        <v>20</v>
      </c>
      <c r="G3" s="33" t="s">
        <v>21</v>
      </c>
      <c r="H3" s="33" t="s">
        <v>22</v>
      </c>
      <c r="I3" s="33" t="s">
        <v>23</v>
      </c>
      <c r="J3" s="33" t="s">
        <v>24</v>
      </c>
      <c r="K3" s="33" t="s">
        <v>25</v>
      </c>
      <c r="L3" s="33" t="s">
        <v>26</v>
      </c>
      <c r="M3" s="33" t="s">
        <v>27</v>
      </c>
      <c r="N3" s="33" t="s">
        <v>28</v>
      </c>
      <c r="O3" s="33" t="s">
        <v>29</v>
      </c>
      <c r="P3" s="34" t="s">
        <v>11</v>
      </c>
    </row>
    <row r="4" spans="1:20" ht="26.25" x14ac:dyDescent="0.25">
      <c r="A4" s="20" t="s">
        <v>31</v>
      </c>
      <c r="B4" s="23"/>
      <c r="C4" s="23"/>
      <c r="D4" s="23"/>
      <c r="E4" s="23"/>
      <c r="F4" s="23"/>
      <c r="G4" s="23"/>
      <c r="H4" s="23"/>
      <c r="I4" s="23"/>
      <c r="J4" s="23"/>
      <c r="K4" s="23">
        <v>2906</v>
      </c>
      <c r="L4" s="23"/>
      <c r="M4" s="23"/>
      <c r="N4" s="23"/>
      <c r="O4" s="23"/>
      <c r="P4" s="43">
        <v>2906</v>
      </c>
      <c r="Q4" s="31"/>
      <c r="R4" s="31"/>
      <c r="S4" s="31"/>
      <c r="T4" s="31"/>
    </row>
    <row r="5" spans="1:20" ht="102.75" x14ac:dyDescent="0.25">
      <c r="A5" s="20" t="s">
        <v>32</v>
      </c>
      <c r="B5" s="23"/>
      <c r="C5" s="23">
        <v>5599.3208400000003</v>
      </c>
      <c r="D5" s="23"/>
      <c r="E5" s="23"/>
      <c r="F5" s="23"/>
      <c r="G5" s="23">
        <v>50</v>
      </c>
      <c r="H5" s="23"/>
      <c r="I5" s="23"/>
      <c r="J5" s="23"/>
      <c r="K5" s="23">
        <v>2003.1876400000001</v>
      </c>
      <c r="L5" s="23"/>
      <c r="M5" s="23"/>
      <c r="N5" s="23"/>
      <c r="O5" s="23"/>
      <c r="P5" s="43">
        <v>7652.5084800000004</v>
      </c>
      <c r="Q5" s="31"/>
      <c r="R5" s="31"/>
      <c r="S5" s="31"/>
      <c r="T5" s="31"/>
    </row>
    <row r="6" spans="1:20" ht="90" x14ac:dyDescent="0.25">
      <c r="A6" s="20" t="s">
        <v>33</v>
      </c>
      <c r="B6" s="23">
        <v>218.85464999999999</v>
      </c>
      <c r="C6" s="23">
        <v>22.3</v>
      </c>
      <c r="D6" s="23"/>
      <c r="E6" s="23"/>
      <c r="F6" s="23"/>
      <c r="G6" s="23">
        <v>35.591670000000001</v>
      </c>
      <c r="H6" s="23"/>
      <c r="I6" s="23"/>
      <c r="J6" s="23"/>
      <c r="K6" s="23">
        <v>20.241</v>
      </c>
      <c r="L6" s="23"/>
      <c r="M6" s="23"/>
      <c r="N6" s="23">
        <v>40.15</v>
      </c>
      <c r="O6" s="23"/>
      <c r="P6" s="43">
        <v>337.13731999999999</v>
      </c>
      <c r="Q6" s="31"/>
      <c r="R6" s="31"/>
      <c r="S6" s="31"/>
      <c r="T6" s="31"/>
    </row>
    <row r="7" spans="1:20" ht="77.25" x14ac:dyDescent="0.25">
      <c r="A7" s="20" t="s">
        <v>34</v>
      </c>
      <c r="B7" s="23">
        <v>1650</v>
      </c>
      <c r="C7" s="23"/>
      <c r="D7" s="23"/>
      <c r="E7" s="23"/>
      <c r="F7" s="23">
        <v>40</v>
      </c>
      <c r="G7" s="23"/>
      <c r="H7" s="23"/>
      <c r="I7" s="23"/>
      <c r="J7" s="23"/>
      <c r="K7" s="23">
        <v>113.05732999999999</v>
      </c>
      <c r="L7" s="23"/>
      <c r="M7" s="23">
        <v>192.55</v>
      </c>
      <c r="N7" s="23"/>
      <c r="O7" s="23"/>
      <c r="P7" s="43">
        <v>1995.60733</v>
      </c>
      <c r="Q7" s="31"/>
      <c r="R7" s="31"/>
      <c r="S7" s="31"/>
      <c r="T7" s="31"/>
    </row>
    <row r="8" spans="1:20" ht="319.5" x14ac:dyDescent="0.25">
      <c r="A8" s="20" t="s">
        <v>35</v>
      </c>
      <c r="B8" s="23">
        <v>21800</v>
      </c>
      <c r="C8" s="23"/>
      <c r="D8" s="23"/>
      <c r="E8" s="23"/>
      <c r="F8" s="23">
        <v>30</v>
      </c>
      <c r="G8" s="23"/>
      <c r="H8" s="23"/>
      <c r="I8" s="23"/>
      <c r="J8" s="23"/>
      <c r="K8" s="23">
        <v>1200</v>
      </c>
      <c r="L8" s="23"/>
      <c r="M8" s="23">
        <v>1400</v>
      </c>
      <c r="N8" s="23"/>
      <c r="O8" s="23"/>
      <c r="P8" s="43">
        <v>24430</v>
      </c>
      <c r="Q8" s="31"/>
      <c r="R8" s="31"/>
      <c r="S8" s="31"/>
      <c r="T8" s="31"/>
    </row>
    <row r="9" spans="1:20" ht="153.75" x14ac:dyDescent="0.25">
      <c r="A9" s="20" t="s">
        <v>36</v>
      </c>
      <c r="B9" s="23">
        <v>162119.31296000001</v>
      </c>
      <c r="C9" s="23"/>
      <c r="D9" s="23"/>
      <c r="E9" s="23"/>
      <c r="F9" s="23"/>
      <c r="G9" s="23"/>
      <c r="H9" s="23">
        <v>11978</v>
      </c>
      <c r="I9" s="23">
        <v>4267</v>
      </c>
      <c r="J9" s="23"/>
      <c r="K9" s="23">
        <v>9086.4629999999997</v>
      </c>
      <c r="L9" s="23"/>
      <c r="M9" s="23"/>
      <c r="N9" s="23"/>
      <c r="O9" s="23"/>
      <c r="P9" s="43">
        <v>187450.77596</v>
      </c>
      <c r="Q9" s="31"/>
      <c r="R9" s="31"/>
      <c r="S9" s="31"/>
      <c r="T9" s="31"/>
    </row>
    <row r="10" spans="1:20" ht="90" x14ac:dyDescent="0.25">
      <c r="A10" s="20" t="s">
        <v>37</v>
      </c>
      <c r="B10" s="23"/>
      <c r="C10" s="23"/>
      <c r="D10" s="23"/>
      <c r="E10" s="23"/>
      <c r="F10" s="23"/>
      <c r="G10" s="23"/>
      <c r="H10" s="23"/>
      <c r="I10" s="23">
        <v>80</v>
      </c>
      <c r="J10" s="23"/>
      <c r="K10" s="23">
        <v>1610</v>
      </c>
      <c r="L10" s="23"/>
      <c r="M10" s="23"/>
      <c r="N10" s="23"/>
      <c r="O10" s="23"/>
      <c r="P10" s="43">
        <v>1690</v>
      </c>
      <c r="Q10" s="31"/>
      <c r="R10" s="31"/>
      <c r="S10" s="31"/>
      <c r="T10" s="31"/>
    </row>
    <row r="11" spans="1:20" ht="77.25" x14ac:dyDescent="0.25">
      <c r="A11" s="20" t="s">
        <v>38</v>
      </c>
      <c r="B11" s="23">
        <v>150</v>
      </c>
      <c r="C11" s="23"/>
      <c r="D11" s="23"/>
      <c r="E11" s="23"/>
      <c r="F11" s="23"/>
      <c r="G11" s="23"/>
      <c r="H11" s="23"/>
      <c r="I11" s="23"/>
      <c r="J11" s="23"/>
      <c r="K11" s="23"/>
      <c r="L11" s="23"/>
      <c r="M11" s="23"/>
      <c r="N11" s="23"/>
      <c r="O11" s="23"/>
      <c r="P11" s="43">
        <v>150</v>
      </c>
      <c r="Q11" s="31"/>
      <c r="R11" s="31"/>
      <c r="S11" s="31"/>
      <c r="T11" s="31"/>
    </row>
    <row r="12" spans="1:20" ht="115.5" x14ac:dyDescent="0.25">
      <c r="A12" s="20" t="s">
        <v>39</v>
      </c>
      <c r="B12" s="23">
        <v>500</v>
      </c>
      <c r="C12" s="23"/>
      <c r="D12" s="23"/>
      <c r="E12" s="23"/>
      <c r="F12" s="23"/>
      <c r="G12" s="23"/>
      <c r="H12" s="23"/>
      <c r="I12" s="23"/>
      <c r="J12" s="23"/>
      <c r="K12" s="23">
        <v>250</v>
      </c>
      <c r="L12" s="23"/>
      <c r="M12" s="23"/>
      <c r="N12" s="23"/>
      <c r="O12" s="23"/>
      <c r="P12" s="43">
        <v>750</v>
      </c>
      <c r="Q12" s="31"/>
      <c r="R12" s="31"/>
      <c r="S12" s="31"/>
      <c r="T12" s="31"/>
    </row>
    <row r="13" spans="1:20" ht="115.5" x14ac:dyDescent="0.25">
      <c r="A13" s="20" t="s">
        <v>40</v>
      </c>
      <c r="B13" s="23">
        <v>118710.92630000001</v>
      </c>
      <c r="C13" s="23"/>
      <c r="D13" s="23"/>
      <c r="E13" s="23"/>
      <c r="F13" s="23"/>
      <c r="G13" s="23"/>
      <c r="H13" s="23">
        <v>1500</v>
      </c>
      <c r="I13" s="23">
        <v>600</v>
      </c>
      <c r="J13" s="23"/>
      <c r="K13" s="23">
        <v>2786.28</v>
      </c>
      <c r="L13" s="23"/>
      <c r="M13" s="23"/>
      <c r="N13" s="23"/>
      <c r="O13" s="23"/>
      <c r="P13" s="43">
        <v>123597.20630000001</v>
      </c>
      <c r="Q13" s="31"/>
      <c r="R13" s="31"/>
      <c r="S13" s="31"/>
      <c r="T13" s="31"/>
    </row>
    <row r="14" spans="1:20" ht="90" x14ac:dyDescent="0.25">
      <c r="A14" s="20" t="s">
        <v>41</v>
      </c>
      <c r="B14" s="23">
        <v>2432.4566</v>
      </c>
      <c r="C14" s="23"/>
      <c r="D14" s="23"/>
      <c r="E14" s="23"/>
      <c r="F14" s="23"/>
      <c r="G14" s="23"/>
      <c r="H14" s="23">
        <v>80</v>
      </c>
      <c r="I14" s="23">
        <v>26.2</v>
      </c>
      <c r="J14" s="23"/>
      <c r="K14" s="23">
        <v>65.165999999999997</v>
      </c>
      <c r="L14" s="23"/>
      <c r="M14" s="23"/>
      <c r="N14" s="23"/>
      <c r="O14" s="23"/>
      <c r="P14" s="43">
        <v>2603.8226</v>
      </c>
      <c r="Q14" s="31"/>
      <c r="R14" s="31"/>
      <c r="S14" s="31"/>
      <c r="T14" s="31"/>
    </row>
    <row r="15" spans="1:20" ht="77.25" x14ac:dyDescent="0.25">
      <c r="A15" s="20" t="s">
        <v>42</v>
      </c>
      <c r="B15" s="23">
        <v>400</v>
      </c>
      <c r="C15" s="23"/>
      <c r="D15" s="23"/>
      <c r="E15" s="23"/>
      <c r="F15" s="23">
        <v>127.111</v>
      </c>
      <c r="G15" s="23"/>
      <c r="H15" s="23"/>
      <c r="I15" s="23"/>
      <c r="J15" s="23"/>
      <c r="K15" s="23">
        <v>73</v>
      </c>
      <c r="L15" s="23"/>
      <c r="M15" s="23"/>
      <c r="N15" s="23"/>
      <c r="O15" s="23"/>
      <c r="P15" s="43">
        <v>600.11099999999999</v>
      </c>
      <c r="Q15" s="31"/>
      <c r="R15" s="31"/>
      <c r="S15" s="31"/>
      <c r="T15" s="31"/>
    </row>
    <row r="16" spans="1:20" ht="77.25" x14ac:dyDescent="0.25">
      <c r="A16" s="20" t="s">
        <v>43</v>
      </c>
      <c r="B16" s="23"/>
      <c r="C16" s="23"/>
      <c r="D16" s="23">
        <v>245.45</v>
      </c>
      <c r="E16" s="23">
        <v>83.931240000000003</v>
      </c>
      <c r="F16" s="23"/>
      <c r="G16" s="23">
        <v>285.70832999999999</v>
      </c>
      <c r="H16" s="23">
        <v>135.803</v>
      </c>
      <c r="I16" s="23"/>
      <c r="J16" s="23"/>
      <c r="K16" s="23">
        <v>250</v>
      </c>
      <c r="L16" s="23"/>
      <c r="M16" s="23">
        <v>140</v>
      </c>
      <c r="N16" s="23"/>
      <c r="O16" s="23"/>
      <c r="P16" s="43">
        <v>1140.89257</v>
      </c>
      <c r="Q16" s="31"/>
      <c r="R16" s="31"/>
      <c r="S16" s="31"/>
      <c r="T16" s="31"/>
    </row>
    <row r="17" spans="1:20" ht="90" x14ac:dyDescent="0.25">
      <c r="A17" s="20" t="s">
        <v>44</v>
      </c>
      <c r="B17" s="23"/>
      <c r="C17" s="23"/>
      <c r="D17" s="23"/>
      <c r="E17" s="23"/>
      <c r="F17" s="23"/>
      <c r="G17" s="23"/>
      <c r="H17" s="23"/>
      <c r="I17" s="23"/>
      <c r="J17" s="23">
        <v>-5298.6666800000003</v>
      </c>
      <c r="K17" s="23"/>
      <c r="L17" s="23"/>
      <c r="M17" s="23"/>
      <c r="N17" s="23"/>
      <c r="O17" s="23"/>
      <c r="P17" s="43">
        <v>-5298.6666800000003</v>
      </c>
      <c r="Q17" s="31"/>
      <c r="R17" s="31"/>
      <c r="S17" s="31"/>
      <c r="T17" s="31"/>
    </row>
    <row r="18" spans="1:20" ht="64.5" x14ac:dyDescent="0.25">
      <c r="A18" s="20" t="s">
        <v>45</v>
      </c>
      <c r="B18" s="23"/>
      <c r="C18" s="23">
        <v>3546.2478700000001</v>
      </c>
      <c r="D18" s="23"/>
      <c r="E18" s="23"/>
      <c r="F18" s="23"/>
      <c r="G18" s="23"/>
      <c r="H18" s="23"/>
      <c r="I18" s="23"/>
      <c r="J18" s="23"/>
      <c r="K18" s="23"/>
      <c r="L18" s="23"/>
      <c r="M18" s="23"/>
      <c r="N18" s="23"/>
      <c r="O18" s="23"/>
      <c r="P18" s="43">
        <v>3546.2478700000001</v>
      </c>
      <c r="Q18" s="31"/>
      <c r="R18" s="31"/>
      <c r="S18" s="31"/>
      <c r="T18" s="31"/>
    </row>
    <row r="19" spans="1:20" ht="39" x14ac:dyDescent="0.25">
      <c r="A19" s="20" t="s">
        <v>46</v>
      </c>
      <c r="B19" s="23"/>
      <c r="C19" s="23"/>
      <c r="D19" s="23"/>
      <c r="E19" s="23"/>
      <c r="F19" s="23"/>
      <c r="G19" s="23"/>
      <c r="H19" s="23">
        <v>666.31578999999999</v>
      </c>
      <c r="I19" s="23"/>
      <c r="J19" s="23"/>
      <c r="K19" s="23"/>
      <c r="L19" s="23"/>
      <c r="M19" s="23"/>
      <c r="N19" s="23"/>
      <c r="O19" s="23"/>
      <c r="P19" s="43">
        <v>666.31578999999999</v>
      </c>
      <c r="Q19" s="31"/>
      <c r="R19" s="31"/>
      <c r="S19" s="31"/>
      <c r="T19" s="31"/>
    </row>
    <row r="20" spans="1:20" ht="64.5" x14ac:dyDescent="0.25">
      <c r="A20" s="20" t="s">
        <v>47</v>
      </c>
      <c r="B20" s="23">
        <v>12809.026680000001</v>
      </c>
      <c r="C20" s="23">
        <v>3306.627</v>
      </c>
      <c r="D20" s="23">
        <v>630</v>
      </c>
      <c r="E20" s="23">
        <v>1100</v>
      </c>
      <c r="F20" s="23">
        <v>375</v>
      </c>
      <c r="G20" s="23">
        <v>628.47</v>
      </c>
      <c r="H20" s="23">
        <v>382.48</v>
      </c>
      <c r="I20" s="23"/>
      <c r="J20" s="23">
        <v>1971</v>
      </c>
      <c r="K20" s="23">
        <v>406.22399999999999</v>
      </c>
      <c r="L20" s="23">
        <v>769.12900000000002</v>
      </c>
      <c r="M20" s="23">
        <v>814.15</v>
      </c>
      <c r="N20" s="23">
        <v>834.69584999999995</v>
      </c>
      <c r="O20" s="23">
        <v>884.05799999999999</v>
      </c>
      <c r="P20" s="43">
        <v>24910.860530000002</v>
      </c>
      <c r="Q20" s="31"/>
      <c r="R20" s="31"/>
      <c r="S20" s="31"/>
      <c r="T20" s="31"/>
    </row>
    <row r="21" spans="1:20" ht="51.75" x14ac:dyDescent="0.25">
      <c r="A21" s="20" t="s">
        <v>48</v>
      </c>
      <c r="B21" s="23">
        <v>13395.558999999999</v>
      </c>
      <c r="C21" s="23"/>
      <c r="D21" s="23"/>
      <c r="E21" s="23"/>
      <c r="F21" s="23"/>
      <c r="G21" s="23"/>
      <c r="H21" s="23"/>
      <c r="I21" s="23"/>
      <c r="J21" s="23"/>
      <c r="K21" s="23"/>
      <c r="L21" s="23"/>
      <c r="M21" s="23"/>
      <c r="N21" s="23"/>
      <c r="O21" s="23"/>
      <c r="P21" s="43">
        <v>13395.558999999999</v>
      </c>
      <c r="Q21" s="31"/>
      <c r="R21" s="31"/>
      <c r="S21" s="31"/>
      <c r="T21" s="31"/>
    </row>
    <row r="22" spans="1:20" ht="26.25" x14ac:dyDescent="0.25">
      <c r="A22" s="20" t="s">
        <v>49</v>
      </c>
      <c r="B22" s="23"/>
      <c r="C22" s="23"/>
      <c r="D22" s="23"/>
      <c r="E22" s="23"/>
      <c r="F22" s="23"/>
      <c r="G22" s="23"/>
      <c r="H22" s="23">
        <v>13.6</v>
      </c>
      <c r="I22" s="23"/>
      <c r="J22" s="23"/>
      <c r="K22" s="23"/>
      <c r="L22" s="23"/>
      <c r="M22" s="23"/>
      <c r="N22" s="23"/>
      <c r="O22" s="23"/>
      <c r="P22" s="43">
        <v>13.6</v>
      </c>
      <c r="Q22" s="31"/>
      <c r="R22" s="31"/>
      <c r="S22" s="31"/>
      <c r="T22" s="31"/>
    </row>
    <row r="23" spans="1:20" ht="39" x14ac:dyDescent="0.25">
      <c r="A23" s="20" t="s">
        <v>50</v>
      </c>
      <c r="B23" s="23"/>
      <c r="C23" s="23"/>
      <c r="D23" s="23">
        <v>88.683329999999998</v>
      </c>
      <c r="E23" s="23">
        <v>43.174999999999997</v>
      </c>
      <c r="F23" s="23">
        <v>17.41667</v>
      </c>
      <c r="G23" s="23">
        <v>86.166669999999996</v>
      </c>
      <c r="H23" s="23">
        <v>1.0000000000000001E-5</v>
      </c>
      <c r="I23" s="23">
        <v>3.14167</v>
      </c>
      <c r="J23" s="23">
        <v>149.89167</v>
      </c>
      <c r="K23" s="23">
        <v>22.858329999999999</v>
      </c>
      <c r="L23" s="23">
        <v>40.791670000000003</v>
      </c>
      <c r="M23" s="23">
        <v>53.616669999999999</v>
      </c>
      <c r="N23" s="23">
        <v>36.208329999999997</v>
      </c>
      <c r="O23" s="23">
        <v>15.41667</v>
      </c>
      <c r="P23" s="43">
        <v>557.36668999999995</v>
      </c>
      <c r="Q23" s="31"/>
      <c r="R23" s="31"/>
      <c r="S23" s="31"/>
      <c r="T23" s="31"/>
    </row>
    <row r="24" spans="1:20" ht="128.25" x14ac:dyDescent="0.25">
      <c r="A24" s="20" t="s">
        <v>51</v>
      </c>
      <c r="B24" s="23">
        <v>18756.224999999999</v>
      </c>
      <c r="C24" s="23"/>
      <c r="D24" s="23"/>
      <c r="E24" s="23"/>
      <c r="F24" s="23"/>
      <c r="G24" s="23"/>
      <c r="H24" s="23"/>
      <c r="I24" s="23"/>
      <c r="J24" s="23"/>
      <c r="K24" s="23"/>
      <c r="L24" s="23"/>
      <c r="M24" s="23"/>
      <c r="N24" s="23"/>
      <c r="O24" s="23"/>
      <c r="P24" s="43">
        <v>18756.224999999999</v>
      </c>
      <c r="Q24" s="31"/>
      <c r="R24" s="31"/>
      <c r="S24" s="31"/>
      <c r="T24" s="31"/>
    </row>
    <row r="25" spans="1:20" ht="64.5" x14ac:dyDescent="0.25">
      <c r="A25" s="20" t="s">
        <v>52</v>
      </c>
      <c r="B25" s="23">
        <v>8167.2897800000001</v>
      </c>
      <c r="C25" s="23">
        <v>2000</v>
      </c>
      <c r="D25" s="23">
        <v>350</v>
      </c>
      <c r="E25" s="23">
        <v>1160.0003400000001</v>
      </c>
      <c r="F25" s="23">
        <v>309.16962000000001</v>
      </c>
      <c r="G25" s="23">
        <v>89.716999999999999</v>
      </c>
      <c r="H25" s="23"/>
      <c r="I25" s="23"/>
      <c r="J25" s="23">
        <v>4490.0009899999995</v>
      </c>
      <c r="K25" s="23">
        <v>280</v>
      </c>
      <c r="L25" s="23">
        <v>1298.94757</v>
      </c>
      <c r="M25" s="23">
        <v>586.10535000000004</v>
      </c>
      <c r="N25" s="23">
        <v>476.31580000000002</v>
      </c>
      <c r="O25" s="23">
        <v>809.10446999999999</v>
      </c>
      <c r="P25" s="43">
        <v>20016.65092</v>
      </c>
      <c r="Q25" s="31"/>
      <c r="R25" s="31"/>
      <c r="S25" s="31"/>
      <c r="T25" s="31"/>
    </row>
    <row r="26" spans="1:20" ht="39" x14ac:dyDescent="0.25">
      <c r="A26" s="20" t="s">
        <v>53</v>
      </c>
      <c r="B26" s="23">
        <v>2000</v>
      </c>
      <c r="C26" s="23">
        <v>1453.9235200000001</v>
      </c>
      <c r="D26" s="23">
        <v>100</v>
      </c>
      <c r="E26" s="23"/>
      <c r="F26" s="23"/>
      <c r="G26" s="23">
        <v>463</v>
      </c>
      <c r="H26" s="23">
        <v>54.985999999999997</v>
      </c>
      <c r="I26" s="23">
        <v>27.492999999999999</v>
      </c>
      <c r="J26" s="23"/>
      <c r="K26" s="23">
        <v>27.492999999999999</v>
      </c>
      <c r="L26" s="23"/>
      <c r="M26" s="23">
        <v>82.478999999999999</v>
      </c>
      <c r="N26" s="23">
        <v>138.91858999999999</v>
      </c>
      <c r="O26" s="23">
        <v>138.58815999999999</v>
      </c>
      <c r="P26" s="43">
        <v>4486.8812699999999</v>
      </c>
      <c r="Q26" s="31"/>
      <c r="R26" s="31"/>
      <c r="S26" s="31"/>
      <c r="T26" s="31"/>
    </row>
    <row r="27" spans="1:20" ht="26.25" x14ac:dyDescent="0.25">
      <c r="A27" s="20" t="s">
        <v>54</v>
      </c>
      <c r="B27" s="23"/>
      <c r="C27" s="23"/>
      <c r="D27" s="23"/>
      <c r="E27" s="23"/>
      <c r="F27" s="23"/>
      <c r="G27" s="23"/>
      <c r="H27" s="23"/>
      <c r="I27" s="23"/>
      <c r="J27" s="23">
        <v>24631.578939999999</v>
      </c>
      <c r="K27" s="23"/>
      <c r="L27" s="23"/>
      <c r="M27" s="23"/>
      <c r="N27" s="23"/>
      <c r="O27" s="23"/>
      <c r="P27" s="43">
        <v>24631.578939999999</v>
      </c>
      <c r="Q27" s="31"/>
      <c r="R27" s="31"/>
      <c r="S27" s="31"/>
      <c r="T27" s="31"/>
    </row>
    <row r="28" spans="1:20" x14ac:dyDescent="0.25">
      <c r="A28" s="21" t="s">
        <v>55</v>
      </c>
      <c r="B28" s="24">
        <v>363109.65097000002</v>
      </c>
      <c r="C28" s="24">
        <v>15928.41923</v>
      </c>
      <c r="D28" s="24">
        <v>1414.1333299999999</v>
      </c>
      <c r="E28" s="24">
        <v>2387.1065800000001</v>
      </c>
      <c r="F28" s="24">
        <v>898.69728999999995</v>
      </c>
      <c r="G28" s="24">
        <v>1638.6536699999999</v>
      </c>
      <c r="H28" s="24">
        <v>14811.184800000001</v>
      </c>
      <c r="I28" s="24">
        <v>5003.8346700000002</v>
      </c>
      <c r="J28" s="24">
        <v>25943.804919999999</v>
      </c>
      <c r="K28" s="24">
        <v>21099.970300000001</v>
      </c>
      <c r="L28" s="24">
        <v>2108.8682399999998</v>
      </c>
      <c r="M28" s="24">
        <v>3268.9010199999998</v>
      </c>
      <c r="N28" s="24">
        <v>1526.2885699999999</v>
      </c>
      <c r="O28" s="24">
        <v>1847.1673000000001</v>
      </c>
      <c r="P28" s="43">
        <v>460986.68089000002</v>
      </c>
      <c r="Q28" s="39"/>
      <c r="R28" s="39"/>
      <c r="S28" s="39"/>
      <c r="T28" s="39"/>
    </row>
    <row r="29" spans="1:20" x14ac:dyDescent="0.25">
      <c r="B29" s="40"/>
      <c r="C29" s="40"/>
      <c r="D29" s="40"/>
      <c r="E29" s="40"/>
      <c r="F29" s="40"/>
      <c r="G29" s="40"/>
      <c r="H29" s="40"/>
      <c r="I29" s="40"/>
      <c r="J29" s="40"/>
      <c r="K29" s="40"/>
      <c r="L29" s="40"/>
      <c r="M29" s="40"/>
      <c r="N29" s="40"/>
      <c r="O29" s="40"/>
      <c r="P29" s="40"/>
    </row>
    <row r="30" spans="1:20" x14ac:dyDescent="0.25">
      <c r="A30" s="35" t="s">
        <v>30</v>
      </c>
      <c r="B30" s="44">
        <f>P28+Учреждения!B78</f>
        <v>2776045.7436500001</v>
      </c>
      <c r="C30" s="40"/>
      <c r="D30" s="40"/>
      <c r="E30" s="40"/>
      <c r="F30" s="40"/>
      <c r="G30" s="40"/>
      <c r="H30" s="40"/>
      <c r="I30" s="40"/>
      <c r="J30" s="40"/>
      <c r="K30" s="40"/>
      <c r="L30" s="40"/>
      <c r="M30" s="40"/>
      <c r="N30" s="40"/>
      <c r="O30" s="40"/>
      <c r="P30" s="40"/>
    </row>
    <row r="31" spans="1:20" ht="32.25" customHeight="1" x14ac:dyDescent="0.25">
      <c r="A31" s="35" t="s">
        <v>123</v>
      </c>
      <c r="B31" s="44">
        <v>5778343.7000000002</v>
      </c>
      <c r="C31" s="40"/>
      <c r="D31" s="40"/>
      <c r="E31" s="40"/>
      <c r="F31" s="40"/>
      <c r="G31" s="40"/>
      <c r="H31" s="40"/>
      <c r="I31" s="40"/>
      <c r="J31" s="40"/>
      <c r="K31" s="40"/>
      <c r="L31" s="40"/>
      <c r="M31" s="40"/>
      <c r="N31" s="40"/>
      <c r="O31" s="40"/>
      <c r="P31" s="40"/>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2022-09-07T01:42:36Z</dcterms:modified>
</cp:coreProperties>
</file>