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Учреждения!$52:$53</definedName>
    <definedName name="_xlnm.Print_Area" localSheetId="1">'Муниципальные районы'!$A$1:$P$37</definedName>
    <definedName name="_xlnm.Print_Area" localSheetId="0">Учреждения!$A$1:$E$88</definedName>
  </definedNames>
  <calcPr calcId="162913"/>
</workbook>
</file>

<file path=xl/calcChain.xml><?xml version="1.0" encoding="utf-8"?>
<calcChain xmlns="http://schemas.openxmlformats.org/spreadsheetml/2006/main">
  <c r="E48" i="1" l="1"/>
  <c r="E8" i="1" s="1"/>
  <c r="E9" i="1"/>
  <c r="B35" i="2"/>
  <c r="C2" i="2"/>
  <c r="A2" i="2" l="1"/>
  <c r="B2" i="2" s="1"/>
  <c r="H1" i="1" l="1"/>
  <c r="A5" i="1" s="1"/>
  <c r="H2" i="1"/>
  <c r="G1" i="1"/>
  <c r="G2" i="1"/>
  <c r="A2" i="1" s="1"/>
</calcChain>
</file>

<file path=xl/sharedStrings.xml><?xml version="1.0" encoding="utf-8"?>
<sst xmlns="http://schemas.openxmlformats.org/spreadsheetml/2006/main" count="137" uniqueCount="137">
  <si>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</si>
  <si>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</si>
  <si>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</si>
  <si>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</si>
  <si>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</si>
  <si>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</si>
  <si>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</si>
  <si>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</si>
  <si>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</si>
  <si>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</si>
  <si>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</si>
  <si>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</si>
  <si>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</si>
  <si>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</si>
  <si>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</si>
  <si>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</si>
  <si>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</si>
  <si>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</si>
  <si>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</si>
  <si>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</si>
  <si>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</si>
  <si>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</si>
  <si>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</si>
  <si>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</si>
  <si>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</si>
  <si>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</si>
  <si>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</si>
  <si>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</si>
  <si>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</si>
  <si>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</si>
  <si>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</si>
  <si>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</si>
  <si>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</si>
  <si>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</si>
  <si>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</si>
  <si>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</si>
  <si>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</si>
  <si>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</si>
  <si>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</si>
  <si>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</si>
  <si>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</si>
  <si>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</si>
  <si>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</si>
  <si>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</si>
  <si>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</si>
  <si>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</si>
  <si>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</si>
  <si>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</si>
  <si>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</si>
  <si>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</si>
  <si>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</si>
  <si>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</si>
  <si>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</si>
  <si>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</si>
  <si>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Расходы, связанные с особым режимом безопасного функционирования закрытых административно-территориальных образований</t>
  </si>
  <si>
    <t>Строительство и реконструкция (модернизация) объектов питьевого водоснабжения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</si>
  <si>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</si>
  <si>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</si>
  <si>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</si>
  <si>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по модернизации школьных систем образования</t>
  </si>
  <si>
    <t>Всего:</t>
  </si>
  <si>
    <t>09.09.2022</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</si>
  <si>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</si>
  <si>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</si>
  <si>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</si>
  <si>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</si>
  <si>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</si>
  <si>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</si>
  <si>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</si>
  <si>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</si>
  <si>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</si>
  <si>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</si>
  <si>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</si>
  <si>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</si>
  <si>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</si>
  <si>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</si>
  <si>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</si>
  <si>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</si>
  <si>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</si>
  <si>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</si>
  <si>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</si>
  <si>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</si>
  <si>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</si>
  <si>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</si>
  <si>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</si>
  <si>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</si>
  <si>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</si>
  <si>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</si>
  <si>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</si>
  <si>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</si>
  <si>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</si>
  <si>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</si>
  <si>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</si>
  <si>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</si>
  <si>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ИТОГО</t>
  </si>
  <si>
    <t>05.09.2022</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</si>
  <si>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</si>
  <si>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(за период с 01.01.2022 по 12.09.2022)</t>
  </si>
  <si>
    <t>Остатки бюджетных средств на 12.09.2022г.</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</si>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</sst>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color rgb="FF000000"/>
      <name val="Times New Roman"/>
      <family val="2"/>
    </font>
    <font>
      <sz val="10"/>
      <name val="Arial"/>
      <charset val="204"/>
    </font>
    <font>
      <i/>
      <sz val="11"/>
      <name val="Times New Roman"/>
      <family val="1"/>
      <charset val="204"/>
    </font>
    <font>
      <sz val="10"/>
      <name val="Arial"/>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6">
    <fill>
      <patternFill patternType="none"/>
    </fill>
    <fill>
      <patternFill patternType="gray125"/>
    </fill>
    <fill>
      <patternFill patternType="solid">
        <fgColor indexed="9"/>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7">
    <xf numFmtId="0" fontId="0" fillId="0" borderId="0"/>
    <xf numFmtId="0" fontId="17" fillId="0" borderId="0"/>
    <xf numFmtId="0" fontId="17" fillId="0" borderId="0" applyNumberFormat="0" applyBorder="0" applyAlignment="0"/>
    <xf numFmtId="0" fontId="19" fillId="0" borderId="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1" borderId="0" applyNumberFormat="0" applyBorder="0" applyAlignment="0" applyProtection="0"/>
    <xf numFmtId="0" fontId="21" fillId="5" borderId="10" applyNumberFormat="0" applyAlignment="0" applyProtection="0"/>
    <xf numFmtId="0" fontId="22" fillId="12" borderId="11" applyNumberFormat="0" applyAlignment="0" applyProtection="0"/>
    <xf numFmtId="0" fontId="23" fillId="12" borderId="10" applyNumberFormat="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3" borderId="16" applyNumberFormat="0" applyAlignment="0" applyProtection="0"/>
    <xf numFmtId="0" fontId="30" fillId="0" borderId="0" applyNumberFormat="0" applyFill="0" applyBorder="0" applyAlignment="0" applyProtection="0"/>
    <xf numFmtId="0" fontId="31" fillId="14" borderId="0" applyNumberFormat="0" applyBorder="0" applyAlignment="0" applyProtection="0"/>
    <xf numFmtId="0" fontId="32" fillId="3" borderId="0" applyNumberFormat="0" applyBorder="0" applyAlignment="0" applyProtection="0"/>
    <xf numFmtId="0" fontId="33" fillId="0" borderId="0" applyNumberFormat="0" applyFill="0" applyBorder="0" applyAlignment="0" applyProtection="0"/>
    <xf numFmtId="0" fontId="24" fillId="15" borderId="17" applyNumberFormat="0" applyFont="0" applyAlignment="0" applyProtection="0"/>
    <xf numFmtId="0" fontId="34" fillId="0" borderId="18"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cellStyleXfs>
  <cellXfs count="70">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4" fontId="14" fillId="0" borderId="0" xfId="0" applyNumberFormat="1" applyFont="1"/>
    <xf numFmtId="164" fontId="2" fillId="0" borderId="4" xfId="0" applyNumberFormat="1" applyFont="1" applyFill="1" applyBorder="1" applyAlignment="1">
      <alignment horizontal="right" wrapText="1"/>
    </xf>
    <xf numFmtId="0" fontId="12" fillId="0" borderId="0" xfId="0" applyFont="1"/>
    <xf numFmtId="14" fontId="12" fillId="0" borderId="0" xfId="0" applyNumberFormat="1" applyFont="1"/>
    <xf numFmtId="164" fontId="16" fillId="0" borderId="4" xfId="1" applyNumberFormat="1" applyFont="1" applyFill="1" applyBorder="1" applyAlignment="1" applyProtection="1">
      <alignment horizontal="right" vertical="center"/>
    </xf>
    <xf numFmtId="164" fontId="2" fillId="2" borderId="1" xfId="0" applyNumberFormat="1"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18" fillId="0" borderId="4" xfId="0" applyFont="1" applyFill="1" applyBorder="1" applyAlignment="1">
      <alignment horizontal="left" vertical="center" wrapText="1"/>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xf numFmtId="49" fontId="16" fillId="0" borderId="7" xfId="1" applyNumberFormat="1" applyFont="1" applyFill="1" applyBorder="1" applyAlignment="1" applyProtection="1">
      <alignment horizontal="left" vertical="center" wrapText="1"/>
    </xf>
    <xf numFmtId="49" fontId="16" fillId="0" borderId="8" xfId="1" applyNumberFormat="1" applyFont="1" applyFill="1" applyBorder="1" applyAlignment="1" applyProtection="1">
      <alignment horizontal="left" vertical="center" wrapText="1"/>
    </xf>
    <xf numFmtId="49" fontId="16" fillId="0" borderId="9" xfId="1" applyNumberFormat="1" applyFont="1" applyFill="1" applyBorder="1" applyAlignment="1" applyProtection="1">
      <alignment horizontal="left" vertical="center" wrapText="1"/>
    </xf>
  </cellXfs>
  <cellStyles count="27">
    <cellStyle name="Акцент1 2" xfId="4"/>
    <cellStyle name="Акцент2 2" xfId="5"/>
    <cellStyle name="Акцент3 2" xfId="6"/>
    <cellStyle name="Акцент4 2" xfId="7"/>
    <cellStyle name="Акцент5 2" xfId="8"/>
    <cellStyle name="Акцент6 2" xfId="9"/>
    <cellStyle name="Ввод  2" xfId="10"/>
    <cellStyle name="Вывод 2" xfId="11"/>
    <cellStyle name="Вычисление 2" xfId="12"/>
    <cellStyle name="Заголовок 1 2" xfId="13"/>
    <cellStyle name="Заголовок 2 2" xfId="14"/>
    <cellStyle name="Заголовок 3 2" xfId="15"/>
    <cellStyle name="Заголовок 4 2" xfId="16"/>
    <cellStyle name="Итог 2" xfId="17"/>
    <cellStyle name="Контрольная ячейка 2" xfId="18"/>
    <cellStyle name="Название 2" xfId="19"/>
    <cellStyle name="Нейтральный 2" xfId="20"/>
    <cellStyle name="Обычный" xfId="0" builtinId="0"/>
    <cellStyle name="Обычный 2" xfId="2"/>
    <cellStyle name="Обычный 3" xfId="1"/>
    <cellStyle name="Обычный 4" xfId="3"/>
    <cellStyle name="Плохой 2" xfId="21"/>
    <cellStyle name="Пояснение 2" xfId="22"/>
    <cellStyle name="Примечание 2" xfId="23"/>
    <cellStyle name="Связанная ячейка 2" xfId="24"/>
    <cellStyle name="Текст предупреждения 2" xfId="25"/>
    <cellStyle name="Хороший 2" xf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view="pageBreakPreview" topLeftCell="A67" zoomScaleNormal="100" zoomScaleSheetLayoutView="100" workbookViewId="0">
      <selection activeCell="E50" sqref="E50"/>
    </sheetView>
  </sheetViews>
  <sheetFormatPr defaultColWidth="8.7109375" defaultRowHeight="15" x14ac:dyDescent="0.25"/>
  <cols>
    <col min="1" max="1" width="69.28515625" style="30" customWidth="1"/>
    <col min="2" max="2" width="13.85546875" style="30" customWidth="1"/>
    <col min="3" max="4" width="14.42578125" style="30" customWidth="1"/>
    <col min="5" max="5" width="12.42578125" style="30" customWidth="1"/>
    <col min="6" max="6" width="12.5703125" style="30" customWidth="1"/>
    <col min="7" max="7" width="16" style="30" bestFit="1" customWidth="1"/>
    <col min="8" max="8" width="8.7109375" style="30"/>
    <col min="9" max="9" width="10.140625" style="30" bestFit="1" customWidth="1"/>
    <col min="10" max="16384" width="8.7109375" style="30"/>
  </cols>
  <sheetData>
    <row r="1" spans="1:12" ht="15.75" x14ac:dyDescent="0.25">
      <c r="A1" s="51" t="s">
        <v>0</v>
      </c>
      <c r="B1" s="51"/>
      <c r="C1" s="51"/>
      <c r="D1" s="51"/>
      <c r="E1" s="51"/>
      <c r="F1" s="36" t="s">
        <v>95</v>
      </c>
      <c r="G1" s="37" t="str">
        <f>TEXT(F1,"[$-FC19]ДД ММММ")</f>
        <v>05 сентября</v>
      </c>
      <c r="H1" s="37" t="str">
        <f>TEXT(F1,"[$-FC19]ДД.ММ.ГГГ \г")</f>
        <v>05.09.2022 г</v>
      </c>
    </row>
    <row r="2" spans="1:12" ht="15.75" x14ac:dyDescent="0.25">
      <c r="A2" s="51" t="str">
        <f>CONCATENATE("с ",G1," по ",G2,"ода")</f>
        <v>с 05 сентября по 12 сентября 2022 года</v>
      </c>
      <c r="B2" s="51"/>
      <c r="C2" s="51"/>
      <c r="D2" s="51"/>
      <c r="E2" s="51"/>
      <c r="F2" s="45">
        <v>44816</v>
      </c>
      <c r="G2" s="37" t="str">
        <f>TEXT(F2,"[$-FC19]ДД ММММ ГГГ \г")</f>
        <v>12 сентября 2022 г</v>
      </c>
      <c r="H2" s="37" t="str">
        <f>TEXT(F2,"[$-FC19]ДД.ММ.ГГГ \г")</f>
        <v>12.09.2022 г</v>
      </c>
      <c r="I2" s="38"/>
    </row>
    <row r="3" spans="1:12" x14ac:dyDescent="0.25">
      <c r="A3" s="1"/>
      <c r="B3" s="2"/>
      <c r="C3" s="2"/>
      <c r="D3" s="2"/>
      <c r="E3" s="3"/>
    </row>
    <row r="4" spans="1:12" x14ac:dyDescent="0.25">
      <c r="A4" s="4"/>
      <c r="B4" s="5"/>
      <c r="C4" s="5"/>
      <c r="D4" s="6"/>
      <c r="E4" s="7" t="s">
        <v>1</v>
      </c>
    </row>
    <row r="5" spans="1:12" x14ac:dyDescent="0.25">
      <c r="A5" s="52" t="str">
        <f>CONCATENATE("Остатки средств на ",H1,".")</f>
        <v>Остатки средств на 05.09.2022 г.</v>
      </c>
      <c r="B5" s="53"/>
      <c r="C5" s="53"/>
      <c r="D5" s="54"/>
      <c r="E5" s="50">
        <v>5778343.7000000002</v>
      </c>
      <c r="F5" s="48"/>
      <c r="G5" s="47"/>
      <c r="H5" s="47"/>
      <c r="I5" s="47"/>
      <c r="J5" s="47"/>
      <c r="K5" s="47"/>
      <c r="L5" s="47"/>
    </row>
    <row r="6" spans="1:12" x14ac:dyDescent="0.25">
      <c r="A6" s="9"/>
      <c r="B6" s="10"/>
      <c r="C6" s="10"/>
      <c r="D6" s="10"/>
      <c r="E6" s="11"/>
    </row>
    <row r="7" spans="1:12" x14ac:dyDescent="0.25">
      <c r="A7" s="61" t="s">
        <v>2</v>
      </c>
      <c r="B7" s="62"/>
      <c r="C7" s="62"/>
      <c r="D7" s="62"/>
      <c r="E7" s="12"/>
    </row>
    <row r="8" spans="1:12" x14ac:dyDescent="0.25">
      <c r="A8" s="56" t="s">
        <v>3</v>
      </c>
      <c r="B8" s="62"/>
      <c r="C8" s="62"/>
      <c r="D8" s="62"/>
      <c r="E8" s="8">
        <f>E48-E9</f>
        <v>432341.68506999989</v>
      </c>
    </row>
    <row r="9" spans="1:12" x14ac:dyDescent="0.25">
      <c r="A9" s="63" t="s">
        <v>4</v>
      </c>
      <c r="B9" s="62"/>
      <c r="C9" s="62"/>
      <c r="D9" s="62"/>
      <c r="E9" s="13">
        <f>SUM(E10:E47)</f>
        <v>358716.04352999991</v>
      </c>
    </row>
    <row r="10" spans="1:12" ht="29.25" customHeight="1" x14ac:dyDescent="0.25">
      <c r="A10" s="67" t="s">
        <v>99</v>
      </c>
      <c r="B10" s="68"/>
      <c r="C10" s="68"/>
      <c r="D10" s="69"/>
      <c r="E10" s="49">
        <v>37208</v>
      </c>
    </row>
    <row r="11" spans="1:12" x14ac:dyDescent="0.25">
      <c r="A11" s="67" t="s">
        <v>100</v>
      </c>
      <c r="B11" s="68"/>
      <c r="C11" s="68"/>
      <c r="D11" s="69"/>
      <c r="E11" s="49">
        <v>39403.481200000002</v>
      </c>
    </row>
    <row r="12" spans="1:12" ht="42.75" customHeight="1" x14ac:dyDescent="0.25">
      <c r="A12" s="67" t="s">
        <v>101</v>
      </c>
      <c r="B12" s="68"/>
      <c r="C12" s="68"/>
      <c r="D12" s="69"/>
      <c r="E12" s="49">
        <v>375.78383000000002</v>
      </c>
    </row>
    <row r="13" spans="1:12" ht="29.25" customHeight="1" x14ac:dyDescent="0.25">
      <c r="A13" s="67" t="s">
        <v>102</v>
      </c>
      <c r="B13" s="68"/>
      <c r="C13" s="68"/>
      <c r="D13" s="69"/>
      <c r="E13" s="49">
        <v>24168.20119</v>
      </c>
    </row>
    <row r="14" spans="1:12" ht="29.25" customHeight="1" x14ac:dyDescent="0.25">
      <c r="A14" s="67" t="s">
        <v>103</v>
      </c>
      <c r="B14" s="68"/>
      <c r="C14" s="68"/>
      <c r="D14" s="69"/>
      <c r="E14" s="49">
        <v>2092.5871699999998</v>
      </c>
    </row>
    <row r="15" spans="1:12" x14ac:dyDescent="0.25">
      <c r="A15" s="67" t="s">
        <v>104</v>
      </c>
      <c r="B15" s="68"/>
      <c r="C15" s="68"/>
      <c r="D15" s="69"/>
      <c r="E15" s="49">
        <v>77.914990000000003</v>
      </c>
    </row>
    <row r="16" spans="1:12" ht="29.25" customHeight="1" x14ac:dyDescent="0.25">
      <c r="A16" s="67" t="s">
        <v>105</v>
      </c>
      <c r="B16" s="68"/>
      <c r="C16" s="68"/>
      <c r="D16" s="69"/>
      <c r="E16" s="49">
        <v>633</v>
      </c>
    </row>
    <row r="17" spans="1:5" ht="29.25" customHeight="1" x14ac:dyDescent="0.25">
      <c r="A17" s="67" t="s">
        <v>106</v>
      </c>
      <c r="B17" s="68"/>
      <c r="C17" s="68"/>
      <c r="D17" s="69"/>
      <c r="E17" s="49">
        <v>12797.01161</v>
      </c>
    </row>
    <row r="18" spans="1:5" ht="29.25" customHeight="1" x14ac:dyDescent="0.25">
      <c r="A18" s="67" t="s">
        <v>107</v>
      </c>
      <c r="B18" s="68"/>
      <c r="C18" s="68"/>
      <c r="D18" s="69"/>
      <c r="E18" s="49">
        <v>5027.9623799999999</v>
      </c>
    </row>
    <row r="19" spans="1:5" ht="39.75" customHeight="1" x14ac:dyDescent="0.25">
      <c r="A19" s="67" t="s">
        <v>108</v>
      </c>
      <c r="B19" s="68"/>
      <c r="C19" s="68"/>
      <c r="D19" s="69"/>
      <c r="E19" s="49">
        <v>361.49524000000002</v>
      </c>
    </row>
    <row r="20" spans="1:5" ht="29.25" customHeight="1" x14ac:dyDescent="0.25">
      <c r="A20" s="67" t="s">
        <v>109</v>
      </c>
      <c r="B20" s="68"/>
      <c r="C20" s="68"/>
      <c r="D20" s="69"/>
      <c r="E20" s="49">
        <v>2446.1835000000001</v>
      </c>
    </row>
    <row r="21" spans="1:5" ht="29.25" customHeight="1" x14ac:dyDescent="0.25">
      <c r="A21" s="67" t="s">
        <v>110</v>
      </c>
      <c r="B21" s="68"/>
      <c r="C21" s="68"/>
      <c r="D21" s="69"/>
      <c r="E21" s="49">
        <v>128.65867</v>
      </c>
    </row>
    <row r="22" spans="1:5" ht="29.25" customHeight="1" x14ac:dyDescent="0.25">
      <c r="A22" s="67" t="s">
        <v>111</v>
      </c>
      <c r="B22" s="68"/>
      <c r="C22" s="68"/>
      <c r="D22" s="69"/>
      <c r="E22" s="49">
        <v>5183.9817700000003</v>
      </c>
    </row>
    <row r="23" spans="1:5" x14ac:dyDescent="0.25">
      <c r="A23" s="67" t="s">
        <v>112</v>
      </c>
      <c r="B23" s="68"/>
      <c r="C23" s="68"/>
      <c r="D23" s="69"/>
      <c r="E23" s="49">
        <v>5890.5</v>
      </c>
    </row>
    <row r="24" spans="1:5" ht="29.25" customHeight="1" x14ac:dyDescent="0.25">
      <c r="A24" s="67" t="s">
        <v>113</v>
      </c>
      <c r="B24" s="68"/>
      <c r="C24" s="68"/>
      <c r="D24" s="69"/>
      <c r="E24" s="49">
        <v>4822.7363299999997</v>
      </c>
    </row>
    <row r="25" spans="1:5" ht="29.25" customHeight="1" x14ac:dyDescent="0.25">
      <c r="A25" s="67" t="s">
        <v>114</v>
      </c>
      <c r="B25" s="68"/>
      <c r="C25" s="68"/>
      <c r="D25" s="69"/>
      <c r="E25" s="49">
        <v>2256.2224700000002</v>
      </c>
    </row>
    <row r="26" spans="1:5" x14ac:dyDescent="0.25">
      <c r="A26" s="67" t="s">
        <v>115</v>
      </c>
      <c r="B26" s="68"/>
      <c r="C26" s="68"/>
      <c r="D26" s="69"/>
      <c r="E26" s="49">
        <v>5466.3820100000003</v>
      </c>
    </row>
    <row r="27" spans="1:5" ht="29.25" customHeight="1" x14ac:dyDescent="0.25">
      <c r="A27" s="67" t="s">
        <v>116</v>
      </c>
      <c r="B27" s="68"/>
      <c r="C27" s="68"/>
      <c r="D27" s="69"/>
      <c r="E27" s="49">
        <v>600</v>
      </c>
    </row>
    <row r="28" spans="1:5" ht="29.25" customHeight="1" x14ac:dyDescent="0.25">
      <c r="A28" s="67" t="s">
        <v>117</v>
      </c>
      <c r="B28" s="68"/>
      <c r="C28" s="68"/>
      <c r="D28" s="69"/>
      <c r="E28" s="49">
        <v>169.10937999999999</v>
      </c>
    </row>
    <row r="29" spans="1:5" ht="29.25" customHeight="1" x14ac:dyDescent="0.25">
      <c r="A29" s="67" t="s">
        <v>118</v>
      </c>
      <c r="B29" s="68"/>
      <c r="C29" s="68"/>
      <c r="D29" s="69"/>
      <c r="E29" s="49">
        <v>19063.710859999999</v>
      </c>
    </row>
    <row r="30" spans="1:5" x14ac:dyDescent="0.25">
      <c r="A30" s="67" t="s">
        <v>119</v>
      </c>
      <c r="B30" s="68"/>
      <c r="C30" s="68"/>
      <c r="D30" s="69"/>
      <c r="E30" s="49">
        <v>263.56536999999997</v>
      </c>
    </row>
    <row r="31" spans="1:5" ht="45.75" customHeight="1" x14ac:dyDescent="0.25">
      <c r="A31" s="67" t="s">
        <v>120</v>
      </c>
      <c r="B31" s="68"/>
      <c r="C31" s="68"/>
      <c r="D31" s="69"/>
      <c r="E31" s="49">
        <v>2572.0350100000001</v>
      </c>
    </row>
    <row r="32" spans="1:5" ht="29.25" customHeight="1" x14ac:dyDescent="0.25">
      <c r="A32" s="67" t="s">
        <v>121</v>
      </c>
      <c r="B32" s="68"/>
      <c r="C32" s="68"/>
      <c r="D32" s="69"/>
      <c r="E32" s="49">
        <v>4.3291599999999999</v>
      </c>
    </row>
    <row r="33" spans="1:5" x14ac:dyDescent="0.25">
      <c r="A33" s="67" t="s">
        <v>122</v>
      </c>
      <c r="B33" s="68"/>
      <c r="C33" s="68"/>
      <c r="D33" s="69"/>
      <c r="E33" s="49">
        <v>6375.1872800000001</v>
      </c>
    </row>
    <row r="34" spans="1:5" ht="29.25" customHeight="1" x14ac:dyDescent="0.25">
      <c r="A34" s="67" t="s">
        <v>123</v>
      </c>
      <c r="B34" s="68"/>
      <c r="C34" s="68"/>
      <c r="D34" s="69"/>
      <c r="E34" s="49">
        <v>47.220089999999999</v>
      </c>
    </row>
    <row r="35" spans="1:5" x14ac:dyDescent="0.25">
      <c r="A35" s="67" t="s">
        <v>124</v>
      </c>
      <c r="B35" s="68"/>
      <c r="C35" s="68"/>
      <c r="D35" s="69"/>
      <c r="E35" s="49">
        <v>4012.2432199999998</v>
      </c>
    </row>
    <row r="36" spans="1:5" ht="42" customHeight="1" x14ac:dyDescent="0.25">
      <c r="A36" s="67" t="s">
        <v>125</v>
      </c>
      <c r="B36" s="68"/>
      <c r="C36" s="68"/>
      <c r="D36" s="69"/>
      <c r="E36" s="49">
        <v>5392.2804500000002</v>
      </c>
    </row>
    <row r="37" spans="1:5" ht="46.5" customHeight="1" x14ac:dyDescent="0.25">
      <c r="A37" s="67" t="s">
        <v>126</v>
      </c>
      <c r="B37" s="68"/>
      <c r="C37" s="68"/>
      <c r="D37" s="69"/>
      <c r="E37" s="49">
        <v>24475.220969999998</v>
      </c>
    </row>
    <row r="38" spans="1:5" ht="29.25" customHeight="1" x14ac:dyDescent="0.25">
      <c r="A38" s="67" t="s">
        <v>127</v>
      </c>
      <c r="B38" s="68"/>
      <c r="C38" s="68"/>
      <c r="D38" s="69"/>
      <c r="E38" s="49">
        <v>29975.33598</v>
      </c>
    </row>
    <row r="39" spans="1:5" x14ac:dyDescent="0.25">
      <c r="A39" s="67" t="s">
        <v>128</v>
      </c>
      <c r="B39" s="68"/>
      <c r="C39" s="68"/>
      <c r="D39" s="69"/>
      <c r="E39" s="49">
        <v>666.14256999999998</v>
      </c>
    </row>
    <row r="40" spans="1:5" ht="29.25" customHeight="1" x14ac:dyDescent="0.25">
      <c r="A40" s="67" t="s">
        <v>129</v>
      </c>
      <c r="B40" s="68"/>
      <c r="C40" s="68"/>
      <c r="D40" s="69"/>
      <c r="E40" s="49">
        <v>56.29034</v>
      </c>
    </row>
    <row r="41" spans="1:5" ht="29.25" customHeight="1" x14ac:dyDescent="0.25">
      <c r="A41" s="67" t="s">
        <v>130</v>
      </c>
      <c r="B41" s="68"/>
      <c r="C41" s="68"/>
      <c r="D41" s="69"/>
      <c r="E41" s="49">
        <v>620.06650000000002</v>
      </c>
    </row>
    <row r="42" spans="1:5" ht="34.5" customHeight="1" x14ac:dyDescent="0.25">
      <c r="A42" s="67" t="s">
        <v>131</v>
      </c>
      <c r="B42" s="68"/>
      <c r="C42" s="68"/>
      <c r="D42" s="69"/>
      <c r="E42" s="49">
        <v>17133.50448</v>
      </c>
    </row>
    <row r="43" spans="1:5" ht="64.5" customHeight="1" x14ac:dyDescent="0.25">
      <c r="A43" s="67" t="s">
        <v>132</v>
      </c>
      <c r="B43" s="68"/>
      <c r="C43" s="68"/>
      <c r="D43" s="69"/>
      <c r="E43" s="49">
        <v>3600</v>
      </c>
    </row>
    <row r="44" spans="1:5" ht="29.25" customHeight="1" x14ac:dyDescent="0.25">
      <c r="A44" s="67" t="s">
        <v>133</v>
      </c>
      <c r="B44" s="68"/>
      <c r="C44" s="68"/>
      <c r="D44" s="69"/>
      <c r="E44" s="49">
        <v>13.6</v>
      </c>
    </row>
    <row r="45" spans="1:5" ht="29.25" customHeight="1" x14ac:dyDescent="0.25">
      <c r="A45" s="67" t="s">
        <v>134</v>
      </c>
      <c r="B45" s="68"/>
      <c r="C45" s="68"/>
      <c r="D45" s="69"/>
      <c r="E45" s="49">
        <v>1992.674</v>
      </c>
    </row>
    <row r="46" spans="1:5" ht="29.25" customHeight="1" x14ac:dyDescent="0.25">
      <c r="A46" s="67" t="s">
        <v>135</v>
      </c>
      <c r="B46" s="68"/>
      <c r="C46" s="68"/>
      <c r="D46" s="69"/>
      <c r="E46" s="49">
        <v>725.04105000000004</v>
      </c>
    </row>
    <row r="47" spans="1:5" ht="43.5" customHeight="1" x14ac:dyDescent="0.25">
      <c r="A47" s="67" t="s">
        <v>136</v>
      </c>
      <c r="B47" s="68"/>
      <c r="C47" s="68"/>
      <c r="D47" s="69"/>
      <c r="E47" s="49">
        <v>92618.384460000001</v>
      </c>
    </row>
    <row r="48" spans="1:5" x14ac:dyDescent="0.25">
      <c r="A48" s="55" t="s">
        <v>5</v>
      </c>
      <c r="B48" s="56"/>
      <c r="C48" s="56"/>
      <c r="D48" s="56"/>
      <c r="E48" s="46">
        <f>'Муниципальные районы'!B36-Учреждения!E5+'Муниципальные районы'!B35</f>
        <v>791057.7285999998</v>
      </c>
    </row>
    <row r="49" spans="1:6" x14ac:dyDescent="0.25">
      <c r="A49" s="65" t="s">
        <v>96</v>
      </c>
      <c r="B49" s="66"/>
      <c r="C49" s="66"/>
      <c r="D49" s="66"/>
      <c r="E49" s="46"/>
    </row>
    <row r="50" spans="1:6" ht="75" customHeight="1" x14ac:dyDescent="0.25">
      <c r="A50" s="64" t="s">
        <v>97</v>
      </c>
      <c r="B50" s="64"/>
      <c r="C50" s="64"/>
      <c r="D50" s="64"/>
      <c r="E50" s="46">
        <v>3979810.6</v>
      </c>
    </row>
    <row r="51" spans="1:6" x14ac:dyDescent="0.25">
      <c r="A51" s="14"/>
      <c r="B51" s="15"/>
      <c r="C51" s="15"/>
      <c r="D51" s="6"/>
      <c r="E51" s="16"/>
    </row>
    <row r="52" spans="1:6" x14ac:dyDescent="0.25">
      <c r="A52" s="57" t="s">
        <v>14</v>
      </c>
      <c r="B52" s="59" t="s">
        <v>6</v>
      </c>
      <c r="C52" s="60" t="s">
        <v>7</v>
      </c>
      <c r="D52" s="60"/>
      <c r="E52" s="60"/>
    </row>
    <row r="53" spans="1:6" ht="90" x14ac:dyDescent="0.25">
      <c r="A53" s="58"/>
      <c r="B53" s="59"/>
      <c r="C53" s="17" t="s">
        <v>8</v>
      </c>
      <c r="D53" s="17" t="s">
        <v>9</v>
      </c>
      <c r="E53" s="17" t="s">
        <v>10</v>
      </c>
    </row>
    <row r="54" spans="1:6" x14ac:dyDescent="0.25">
      <c r="A54" s="18" t="s">
        <v>62</v>
      </c>
      <c r="B54" s="41">
        <v>2147.67931</v>
      </c>
      <c r="C54" s="41">
        <v>321.62700000000001</v>
      </c>
      <c r="D54" s="41"/>
      <c r="E54" s="41">
        <v>896.23371999999995</v>
      </c>
      <c r="F54" s="40"/>
    </row>
    <row r="55" spans="1:6" x14ac:dyDescent="0.25">
      <c r="A55" s="18" t="s">
        <v>63</v>
      </c>
      <c r="B55" s="41">
        <v>150</v>
      </c>
      <c r="C55" s="41"/>
      <c r="D55" s="41"/>
      <c r="E55" s="41"/>
      <c r="F55" s="40"/>
    </row>
    <row r="56" spans="1:6" x14ac:dyDescent="0.25">
      <c r="A56" s="18" t="s">
        <v>64</v>
      </c>
      <c r="B56" s="41">
        <v>2592.8787400000001</v>
      </c>
      <c r="C56" s="41"/>
      <c r="D56" s="41">
        <v>1592.8787400000001</v>
      </c>
      <c r="E56" s="41"/>
      <c r="F56" s="40"/>
    </row>
    <row r="57" spans="1:6" x14ac:dyDescent="0.25">
      <c r="A57" s="18" t="s">
        <v>65</v>
      </c>
      <c r="B57" s="41">
        <v>44769.645830000001</v>
      </c>
      <c r="C57" s="41">
        <v>43.233750000000001</v>
      </c>
      <c r="D57" s="41">
        <v>4476.2490799999996</v>
      </c>
      <c r="E57" s="41">
        <v>15</v>
      </c>
      <c r="F57" s="40"/>
    </row>
    <row r="58" spans="1:6" ht="30" x14ac:dyDescent="0.25">
      <c r="A58" s="18" t="s">
        <v>66</v>
      </c>
      <c r="B58" s="41">
        <v>9585.1285000000007</v>
      </c>
      <c r="C58" s="41"/>
      <c r="D58" s="41">
        <v>475.4</v>
      </c>
      <c r="E58" s="41"/>
      <c r="F58" s="40"/>
    </row>
    <row r="59" spans="1:6" x14ac:dyDescent="0.25">
      <c r="A59" s="18" t="s">
        <v>67</v>
      </c>
      <c r="B59" s="41">
        <v>8473.2004099999995</v>
      </c>
      <c r="C59" s="41">
        <v>1200</v>
      </c>
      <c r="D59" s="41">
        <v>500</v>
      </c>
      <c r="E59" s="41"/>
      <c r="F59" s="40"/>
    </row>
    <row r="60" spans="1:6" x14ac:dyDescent="0.25">
      <c r="A60" s="18" t="s">
        <v>68</v>
      </c>
      <c r="B60" s="41">
        <v>2011.2307699999999</v>
      </c>
      <c r="C60" s="41">
        <v>1600</v>
      </c>
      <c r="D60" s="41">
        <v>400</v>
      </c>
      <c r="E60" s="41"/>
      <c r="F60" s="40"/>
    </row>
    <row r="61" spans="1:6" ht="30" x14ac:dyDescent="0.25">
      <c r="A61" s="18" t="s">
        <v>69</v>
      </c>
      <c r="B61" s="41">
        <v>86451.252160000004</v>
      </c>
      <c r="C61" s="41"/>
      <c r="D61" s="41"/>
      <c r="E61" s="41">
        <v>70</v>
      </c>
      <c r="F61" s="40"/>
    </row>
    <row r="62" spans="1:6" x14ac:dyDescent="0.25">
      <c r="A62" s="18" t="s">
        <v>70</v>
      </c>
      <c r="B62" s="41">
        <v>167.24700000000001</v>
      </c>
      <c r="C62" s="41"/>
      <c r="D62" s="41"/>
      <c r="E62" s="41"/>
      <c r="F62" s="40"/>
    </row>
    <row r="63" spans="1:6" x14ac:dyDescent="0.25">
      <c r="A63" s="18" t="s">
        <v>71</v>
      </c>
      <c r="B63" s="41">
        <v>25099.754669999998</v>
      </c>
      <c r="C63" s="41">
        <v>2340</v>
      </c>
      <c r="D63" s="41">
        <v>1349.4</v>
      </c>
      <c r="E63" s="41">
        <v>794</v>
      </c>
      <c r="F63" s="40"/>
    </row>
    <row r="64" spans="1:6" x14ac:dyDescent="0.25">
      <c r="A64" s="18" t="s">
        <v>72</v>
      </c>
      <c r="B64" s="41">
        <v>46390.158940000001</v>
      </c>
      <c r="C64" s="41">
        <v>220</v>
      </c>
      <c r="D64" s="41">
        <v>81</v>
      </c>
      <c r="E64" s="41">
        <v>16000</v>
      </c>
      <c r="F64" s="40"/>
    </row>
    <row r="65" spans="1:6" x14ac:dyDescent="0.25">
      <c r="A65" s="18" t="s">
        <v>73</v>
      </c>
      <c r="B65" s="41">
        <v>348935.72781000001</v>
      </c>
      <c r="C65" s="41"/>
      <c r="D65" s="41"/>
      <c r="E65" s="41">
        <v>246943.02734</v>
      </c>
      <c r="F65" s="40"/>
    </row>
    <row r="66" spans="1:6" ht="30" x14ac:dyDescent="0.25">
      <c r="A66" s="18" t="s">
        <v>74</v>
      </c>
      <c r="B66" s="41">
        <v>75586.835980000003</v>
      </c>
      <c r="C66" s="41"/>
      <c r="D66" s="41">
        <v>520</v>
      </c>
      <c r="E66" s="41">
        <v>54775</v>
      </c>
      <c r="F66" s="40"/>
    </row>
    <row r="67" spans="1:6" x14ac:dyDescent="0.25">
      <c r="A67" s="18" t="s">
        <v>75</v>
      </c>
      <c r="B67" s="41">
        <v>330</v>
      </c>
      <c r="C67" s="41"/>
      <c r="D67" s="41"/>
      <c r="E67" s="41"/>
      <c r="F67" s="40"/>
    </row>
    <row r="68" spans="1:6" x14ac:dyDescent="0.25">
      <c r="A68" s="18" t="s">
        <v>76</v>
      </c>
      <c r="B68" s="41">
        <v>6898.4465099999998</v>
      </c>
      <c r="C68" s="41">
        <v>1800</v>
      </c>
      <c r="D68" s="41">
        <v>800</v>
      </c>
      <c r="E68" s="41"/>
      <c r="F68" s="40"/>
    </row>
    <row r="69" spans="1:6" x14ac:dyDescent="0.25">
      <c r="A69" s="18" t="s">
        <v>77</v>
      </c>
      <c r="B69" s="41">
        <v>21016.641380000001</v>
      </c>
      <c r="C69" s="41">
        <v>500</v>
      </c>
      <c r="D69" s="41">
        <v>100</v>
      </c>
      <c r="E69" s="41"/>
      <c r="F69" s="40"/>
    </row>
    <row r="70" spans="1:6" ht="30" x14ac:dyDescent="0.25">
      <c r="A70" s="18" t="s">
        <v>78</v>
      </c>
      <c r="B70" s="41">
        <v>1866</v>
      </c>
      <c r="C70" s="41"/>
      <c r="D70" s="41"/>
      <c r="E70" s="41"/>
      <c r="F70" s="40"/>
    </row>
    <row r="71" spans="1:6" x14ac:dyDescent="0.25">
      <c r="A71" s="18" t="s">
        <v>79</v>
      </c>
      <c r="B71" s="41">
        <v>4907.7738799999997</v>
      </c>
      <c r="C71" s="41">
        <v>2584.0223799999999</v>
      </c>
      <c r="D71" s="41">
        <v>1091.9513300000001</v>
      </c>
      <c r="E71" s="41">
        <v>555.16193999999996</v>
      </c>
      <c r="F71" s="40"/>
    </row>
    <row r="72" spans="1:6" x14ac:dyDescent="0.25">
      <c r="A72" s="18" t="s">
        <v>80</v>
      </c>
      <c r="B72" s="41">
        <v>2072.8850000000002</v>
      </c>
      <c r="C72" s="41"/>
      <c r="D72" s="41"/>
      <c r="E72" s="41"/>
      <c r="F72" s="40"/>
    </row>
    <row r="73" spans="1:6" x14ac:dyDescent="0.25">
      <c r="A73" s="18" t="s">
        <v>81</v>
      </c>
      <c r="B73" s="41">
        <v>150718.41617000001</v>
      </c>
      <c r="C73" s="41"/>
      <c r="D73" s="41"/>
      <c r="E73" s="41"/>
      <c r="F73" s="40"/>
    </row>
    <row r="74" spans="1:6" ht="30" x14ac:dyDescent="0.25">
      <c r="A74" s="18" t="s">
        <v>82</v>
      </c>
      <c r="B74" s="41">
        <v>333.17295999999999</v>
      </c>
      <c r="C74" s="41"/>
      <c r="D74" s="41"/>
      <c r="E74" s="41">
        <v>272.51296000000002</v>
      </c>
      <c r="F74" s="40"/>
    </row>
    <row r="75" spans="1:6" x14ac:dyDescent="0.25">
      <c r="A75" s="18" t="s">
        <v>83</v>
      </c>
      <c r="B75" s="41">
        <v>3054.2890000000002</v>
      </c>
      <c r="C75" s="41">
        <v>2200</v>
      </c>
      <c r="D75" s="41">
        <v>700</v>
      </c>
      <c r="E75" s="41"/>
      <c r="F75" s="40"/>
    </row>
    <row r="76" spans="1:6" x14ac:dyDescent="0.25">
      <c r="A76" s="18" t="s">
        <v>84</v>
      </c>
      <c r="B76" s="41">
        <v>2187</v>
      </c>
      <c r="C76" s="41">
        <v>2000</v>
      </c>
      <c r="D76" s="41">
        <v>10</v>
      </c>
      <c r="E76" s="41"/>
      <c r="F76" s="40"/>
    </row>
    <row r="77" spans="1:6" x14ac:dyDescent="0.25">
      <c r="A77" s="18" t="s">
        <v>85</v>
      </c>
      <c r="B77" s="41">
        <v>27.965710000000001</v>
      </c>
      <c r="C77" s="41"/>
      <c r="D77" s="41"/>
      <c r="E77" s="41"/>
      <c r="F77" s="40"/>
    </row>
    <row r="78" spans="1:6" x14ac:dyDescent="0.25">
      <c r="A78" s="18" t="s">
        <v>86</v>
      </c>
      <c r="B78" s="41">
        <v>221383.65139000001</v>
      </c>
      <c r="C78" s="41">
        <v>9371.7633999999998</v>
      </c>
      <c r="D78" s="41">
        <v>5768.0853399999996</v>
      </c>
      <c r="E78" s="41"/>
      <c r="F78" s="40"/>
    </row>
    <row r="79" spans="1:6" x14ac:dyDescent="0.25">
      <c r="A79" s="18" t="s">
        <v>87</v>
      </c>
      <c r="B79" s="41">
        <v>58350.274559999998</v>
      </c>
      <c r="C79" s="41"/>
      <c r="D79" s="41">
        <v>23.769559999999998</v>
      </c>
      <c r="E79" s="41"/>
      <c r="F79" s="40"/>
    </row>
    <row r="80" spans="1:6" x14ac:dyDescent="0.25">
      <c r="A80" s="18" t="s">
        <v>88</v>
      </c>
      <c r="B80" s="41">
        <v>2251.6992300000002</v>
      </c>
      <c r="C80" s="41"/>
      <c r="D80" s="41">
        <v>945.24370999999996</v>
      </c>
      <c r="E80" s="41"/>
      <c r="F80" s="40"/>
    </row>
    <row r="81" spans="1:6" x14ac:dyDescent="0.25">
      <c r="A81" s="18" t="s">
        <v>89</v>
      </c>
      <c r="B81" s="41">
        <v>305.74876999999998</v>
      </c>
      <c r="C81" s="41"/>
      <c r="D81" s="41"/>
      <c r="E81" s="41"/>
      <c r="F81" s="40"/>
    </row>
    <row r="82" spans="1:6" x14ac:dyDescent="0.25">
      <c r="A82" s="18" t="s">
        <v>90</v>
      </c>
      <c r="B82" s="41">
        <v>179.95400000000001</v>
      </c>
      <c r="C82" s="41"/>
      <c r="D82" s="41"/>
      <c r="E82" s="41"/>
      <c r="F82" s="40"/>
    </row>
    <row r="83" spans="1:6" ht="30" x14ac:dyDescent="0.25">
      <c r="A83" s="18" t="s">
        <v>91</v>
      </c>
      <c r="B83" s="41">
        <v>3551.4140600000001</v>
      </c>
      <c r="C83" s="41">
        <v>600</v>
      </c>
      <c r="D83" s="41"/>
      <c r="E83" s="41">
        <v>67.401650000000004</v>
      </c>
      <c r="F83" s="40"/>
    </row>
    <row r="84" spans="1:6" ht="30" x14ac:dyDescent="0.25">
      <c r="A84" s="18" t="s">
        <v>92</v>
      </c>
      <c r="B84" s="41">
        <v>2867.4554600000001</v>
      </c>
      <c r="C84" s="41"/>
      <c r="D84" s="41"/>
      <c r="E84" s="41"/>
      <c r="F84" s="40"/>
    </row>
    <row r="85" spans="1:6" ht="30" x14ac:dyDescent="0.25">
      <c r="A85" s="18" t="s">
        <v>93</v>
      </c>
      <c r="B85" s="41">
        <v>14828.676729999999</v>
      </c>
      <c r="C85" s="41"/>
      <c r="D85" s="41"/>
      <c r="E85" s="41"/>
      <c r="F85" s="40"/>
    </row>
    <row r="86" spans="1:6" x14ac:dyDescent="0.25">
      <c r="A86" s="19" t="s">
        <v>94</v>
      </c>
      <c r="B86" s="42">
        <v>1149492.20493</v>
      </c>
      <c r="C86" s="42">
        <v>24780.646530000002</v>
      </c>
      <c r="D86" s="42">
        <v>18833.977760000002</v>
      </c>
      <c r="E86" s="42">
        <v>320388.33760999999</v>
      </c>
      <c r="F86" s="40"/>
    </row>
    <row r="87" spans="1:6" x14ac:dyDescent="0.25">
      <c r="B87" s="40"/>
      <c r="C87" s="40"/>
      <c r="D87" s="40"/>
      <c r="E87" s="40"/>
    </row>
  </sheetData>
  <mergeCells count="50">
    <mergeCell ref="A44:D44"/>
    <mergeCell ref="A45:D45"/>
    <mergeCell ref="A46:D46"/>
    <mergeCell ref="A47:D47"/>
    <mergeCell ref="A39:D39"/>
    <mergeCell ref="A40:D40"/>
    <mergeCell ref="A41:D41"/>
    <mergeCell ref="A42:D42"/>
    <mergeCell ref="A43:D43"/>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1:E1"/>
    <mergeCell ref="A2:E2"/>
    <mergeCell ref="A5:D5"/>
    <mergeCell ref="A48:D48"/>
    <mergeCell ref="A52:A53"/>
    <mergeCell ref="B52:B53"/>
    <mergeCell ref="C52:E52"/>
    <mergeCell ref="A7:D7"/>
    <mergeCell ref="A8:D8"/>
    <mergeCell ref="A9:D9"/>
    <mergeCell ref="A50:D50"/>
    <mergeCell ref="A49:D49"/>
    <mergeCell ref="A10:D10"/>
    <mergeCell ref="A11:D11"/>
    <mergeCell ref="A12:D12"/>
    <mergeCell ref="A13:D13"/>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view="pageBreakPreview" topLeftCell="A30" zoomScaleNormal="100" zoomScaleSheetLayoutView="100" workbookViewId="0">
      <selection activeCell="B35" sqref="B35"/>
    </sheetView>
  </sheetViews>
  <sheetFormatPr defaultColWidth="8.7109375" defaultRowHeight="15" x14ac:dyDescent="0.25"/>
  <cols>
    <col min="1" max="1" width="38.28515625" style="30" customWidth="1"/>
    <col min="2" max="2" width="13.140625" style="30" customWidth="1"/>
    <col min="3" max="3" width="10.5703125" style="30" customWidth="1"/>
    <col min="4" max="4" width="11.42578125" style="30" customWidth="1"/>
    <col min="5" max="5" width="13.140625" style="30" customWidth="1"/>
    <col min="6" max="6" width="12.140625" style="30" customWidth="1"/>
    <col min="7" max="7" width="12.5703125" style="30" customWidth="1"/>
    <col min="8" max="8" width="12.7109375" style="30" customWidth="1"/>
    <col min="9" max="9" width="10.85546875" style="30" customWidth="1"/>
    <col min="10" max="10" width="12.7109375" style="30" customWidth="1"/>
    <col min="11" max="11" width="11" style="30" customWidth="1"/>
    <col min="12" max="13" width="11.85546875" style="30" customWidth="1"/>
    <col min="14" max="14" width="11.140625" style="30" customWidth="1"/>
    <col min="15" max="15" width="11.5703125" style="30" customWidth="1"/>
    <col min="16" max="16384" width="8.7109375" style="30"/>
  </cols>
  <sheetData>
    <row r="1" spans="1:20" s="27" customFormat="1" ht="15.75" x14ac:dyDescent="0.25">
      <c r="A1" s="26" t="s">
        <v>61</v>
      </c>
      <c r="C1" s="28" t="s">
        <v>13</v>
      </c>
    </row>
    <row r="2" spans="1:20" x14ac:dyDescent="0.25">
      <c r="A2" s="29" t="str">
        <f>TEXT(EndData2,"[$-FC19]ДД.ММ.ГГГ")</f>
        <v>09.09.2022</v>
      </c>
      <c r="B2" s="29">
        <f>A2+1</f>
        <v>44814</v>
      </c>
      <c r="C2" s="25" t="str">
        <f>TEXT(B2,"[$-FC19]ДД.ММ.ГГГ")</f>
        <v>10.09.2022</v>
      </c>
      <c r="P2" s="31" t="s">
        <v>12</v>
      </c>
    </row>
    <row r="3" spans="1:20" ht="51.75" customHeight="1" x14ac:dyDescent="0.25">
      <c r="A3" s="22" t="s">
        <v>15</v>
      </c>
      <c r="B3" s="32" t="s">
        <v>16</v>
      </c>
      <c r="C3" s="33" t="s">
        <v>17</v>
      </c>
      <c r="D3" s="33" t="s">
        <v>18</v>
      </c>
      <c r="E3" s="33" t="s">
        <v>19</v>
      </c>
      <c r="F3" s="33" t="s">
        <v>20</v>
      </c>
      <c r="G3" s="33" t="s">
        <v>21</v>
      </c>
      <c r="H3" s="33" t="s">
        <v>22</v>
      </c>
      <c r="I3" s="33" t="s">
        <v>23</v>
      </c>
      <c r="J3" s="33" t="s">
        <v>24</v>
      </c>
      <c r="K3" s="33" t="s">
        <v>25</v>
      </c>
      <c r="L3" s="33" t="s">
        <v>26</v>
      </c>
      <c r="M3" s="33" t="s">
        <v>27</v>
      </c>
      <c r="N3" s="33" t="s">
        <v>28</v>
      </c>
      <c r="O3" s="33" t="s">
        <v>29</v>
      </c>
      <c r="P3" s="34" t="s">
        <v>11</v>
      </c>
    </row>
    <row r="4" spans="1:20" ht="39" x14ac:dyDescent="0.25">
      <c r="A4" s="20" t="s">
        <v>31</v>
      </c>
      <c r="B4" s="23"/>
      <c r="C4" s="23">
        <v>16655.330000000002</v>
      </c>
      <c r="D4" s="23">
        <v>21663.25</v>
      </c>
      <c r="E4" s="23">
        <v>1830</v>
      </c>
      <c r="F4" s="23">
        <v>464.5</v>
      </c>
      <c r="G4" s="23">
        <v>23227.083330000001</v>
      </c>
      <c r="H4" s="23">
        <v>1791.8</v>
      </c>
      <c r="I4" s="23">
        <v>6500</v>
      </c>
      <c r="J4" s="23">
        <v>10790.583329999999</v>
      </c>
      <c r="K4" s="23">
        <v>5413</v>
      </c>
      <c r="L4" s="23">
        <v>23146.083330000001</v>
      </c>
      <c r="M4" s="23">
        <v>231.16667000000001</v>
      </c>
      <c r="N4" s="23">
        <v>10502.833000000001</v>
      </c>
      <c r="O4" s="23">
        <v>7857.8</v>
      </c>
      <c r="P4" s="43">
        <v>130073.42965999999</v>
      </c>
      <c r="Q4" s="31"/>
      <c r="R4" s="31"/>
      <c r="S4" s="31"/>
      <c r="T4" s="31"/>
    </row>
    <row r="5" spans="1:20" ht="26.25" x14ac:dyDescent="0.25">
      <c r="A5" s="20" t="s">
        <v>32</v>
      </c>
      <c r="B5" s="23">
        <v>12352.913479999999</v>
      </c>
      <c r="C5" s="23">
        <v>2295.6799999999998</v>
      </c>
      <c r="D5" s="23">
        <v>104</v>
      </c>
      <c r="E5" s="23">
        <v>2124.3440000000001</v>
      </c>
      <c r="F5" s="23">
        <v>14018.45</v>
      </c>
      <c r="G5" s="23">
        <v>14896.78693</v>
      </c>
      <c r="H5" s="23">
        <v>5845.1105100000004</v>
      </c>
      <c r="I5" s="23">
        <v>4500</v>
      </c>
      <c r="J5" s="23">
        <v>2604.5833299999999</v>
      </c>
      <c r="K5" s="23">
        <v>83.25</v>
      </c>
      <c r="L5" s="23">
        <v>10394.99</v>
      </c>
      <c r="M5" s="23"/>
      <c r="N5" s="23">
        <v>4000</v>
      </c>
      <c r="O5" s="23">
        <v>6539.9</v>
      </c>
      <c r="P5" s="43">
        <v>79760.008249999999</v>
      </c>
      <c r="Q5" s="31"/>
      <c r="R5" s="31"/>
      <c r="S5" s="31"/>
      <c r="T5" s="31"/>
    </row>
    <row r="6" spans="1:20" ht="39" x14ac:dyDescent="0.25">
      <c r="A6" s="20" t="s">
        <v>33</v>
      </c>
      <c r="B6" s="23">
        <v>33562.490310000001</v>
      </c>
      <c r="C6" s="23">
        <v>38899.381000000001</v>
      </c>
      <c r="D6" s="23">
        <v>19600</v>
      </c>
      <c r="E6" s="23">
        <v>7000</v>
      </c>
      <c r="F6" s="23"/>
      <c r="G6" s="23">
        <v>16397.833330000001</v>
      </c>
      <c r="H6" s="23">
        <v>6128.3</v>
      </c>
      <c r="I6" s="23">
        <v>3600</v>
      </c>
      <c r="J6" s="23">
        <v>20950.235000000001</v>
      </c>
      <c r="K6" s="23">
        <v>5250</v>
      </c>
      <c r="L6" s="23">
        <v>12338.25</v>
      </c>
      <c r="M6" s="23"/>
      <c r="N6" s="23">
        <v>5100</v>
      </c>
      <c r="O6" s="23">
        <v>7115.67</v>
      </c>
      <c r="P6" s="43">
        <v>175942.15964</v>
      </c>
      <c r="Q6" s="31"/>
      <c r="R6" s="31"/>
      <c r="S6" s="31"/>
      <c r="T6" s="31"/>
    </row>
    <row r="7" spans="1:20" ht="102.75" x14ac:dyDescent="0.25">
      <c r="A7" s="20" t="s">
        <v>34</v>
      </c>
      <c r="B7" s="23"/>
      <c r="C7" s="23">
        <v>66.274919999999995</v>
      </c>
      <c r="D7" s="23"/>
      <c r="E7" s="23"/>
      <c r="F7" s="23"/>
      <c r="G7" s="23">
        <v>2094</v>
      </c>
      <c r="H7" s="23"/>
      <c r="I7" s="23"/>
      <c r="J7" s="23">
        <v>5907.9745800000001</v>
      </c>
      <c r="K7" s="23">
        <v>14279.42</v>
      </c>
      <c r="L7" s="23">
        <v>6152.8751000000002</v>
      </c>
      <c r="M7" s="23"/>
      <c r="N7" s="23">
        <v>7978.10664</v>
      </c>
      <c r="O7" s="23"/>
      <c r="P7" s="43">
        <v>36478.651239999999</v>
      </c>
      <c r="Q7" s="31"/>
      <c r="R7" s="31"/>
      <c r="S7" s="31"/>
      <c r="T7" s="31"/>
    </row>
    <row r="8" spans="1:20" ht="77.25" x14ac:dyDescent="0.25">
      <c r="A8" s="20" t="s">
        <v>35</v>
      </c>
      <c r="B8" s="23"/>
      <c r="C8" s="23">
        <v>4485.83</v>
      </c>
      <c r="D8" s="23">
        <v>652.75</v>
      </c>
      <c r="E8" s="23">
        <v>473</v>
      </c>
      <c r="F8" s="23">
        <v>196.666</v>
      </c>
      <c r="G8" s="23">
        <v>655.41665999999998</v>
      </c>
      <c r="H8" s="23">
        <v>769.25</v>
      </c>
      <c r="I8" s="23"/>
      <c r="J8" s="23"/>
      <c r="K8" s="23"/>
      <c r="L8" s="23">
        <v>267.58332999999999</v>
      </c>
      <c r="M8" s="23">
        <v>252.33333999999999</v>
      </c>
      <c r="N8" s="23"/>
      <c r="O8" s="23">
        <v>172.8</v>
      </c>
      <c r="P8" s="43">
        <v>7925.6293299999998</v>
      </c>
      <c r="Q8" s="31"/>
      <c r="R8" s="31"/>
      <c r="S8" s="31"/>
      <c r="T8" s="31"/>
    </row>
    <row r="9" spans="1:20" ht="77.25" x14ac:dyDescent="0.25">
      <c r="A9" s="20" t="s">
        <v>36</v>
      </c>
      <c r="B9" s="23">
        <v>700</v>
      </c>
      <c r="C9" s="23">
        <v>394.03</v>
      </c>
      <c r="D9" s="23">
        <v>186.8</v>
      </c>
      <c r="E9" s="23">
        <v>101.9</v>
      </c>
      <c r="F9" s="23">
        <v>87.3</v>
      </c>
      <c r="G9" s="23">
        <v>93.415999999999997</v>
      </c>
      <c r="H9" s="23">
        <v>65</v>
      </c>
      <c r="I9" s="23">
        <v>33</v>
      </c>
      <c r="J9" s="23">
        <v>203</v>
      </c>
      <c r="K9" s="23">
        <v>73</v>
      </c>
      <c r="L9" s="23"/>
      <c r="M9" s="23">
        <v>70</v>
      </c>
      <c r="N9" s="23">
        <v>92.275000000000006</v>
      </c>
      <c r="O9" s="23">
        <v>117.18</v>
      </c>
      <c r="P9" s="43">
        <v>2216.9009999999998</v>
      </c>
      <c r="Q9" s="31"/>
      <c r="R9" s="31"/>
      <c r="S9" s="31"/>
      <c r="T9" s="31"/>
    </row>
    <row r="10" spans="1:20" ht="77.25" x14ac:dyDescent="0.25">
      <c r="A10" s="20" t="s">
        <v>37</v>
      </c>
      <c r="B10" s="23"/>
      <c r="C10" s="23">
        <v>667.44899999999996</v>
      </c>
      <c r="D10" s="23">
        <v>150</v>
      </c>
      <c r="E10" s="23">
        <v>265</v>
      </c>
      <c r="F10" s="23"/>
      <c r="G10" s="23">
        <v>194</v>
      </c>
      <c r="H10" s="23">
        <v>70.2</v>
      </c>
      <c r="I10" s="23"/>
      <c r="J10" s="23">
        <v>598.75</v>
      </c>
      <c r="K10" s="23"/>
      <c r="L10" s="23"/>
      <c r="M10" s="23"/>
      <c r="N10" s="23">
        <v>267.03289999999998</v>
      </c>
      <c r="O10" s="23">
        <v>155.75051999999999</v>
      </c>
      <c r="P10" s="43">
        <v>2368.1824200000001</v>
      </c>
      <c r="Q10" s="31"/>
      <c r="R10" s="31"/>
      <c r="S10" s="31"/>
      <c r="T10" s="31"/>
    </row>
    <row r="11" spans="1:20" ht="102.75" x14ac:dyDescent="0.25">
      <c r="A11" s="20" t="s">
        <v>38</v>
      </c>
      <c r="B11" s="23"/>
      <c r="C11" s="23">
        <v>2000</v>
      </c>
      <c r="D11" s="23"/>
      <c r="E11" s="23"/>
      <c r="F11" s="23"/>
      <c r="G11" s="23"/>
      <c r="H11" s="23"/>
      <c r="I11" s="23"/>
      <c r="J11" s="23"/>
      <c r="K11" s="23"/>
      <c r="L11" s="23"/>
      <c r="M11" s="23"/>
      <c r="N11" s="23"/>
      <c r="O11" s="23"/>
      <c r="P11" s="43">
        <v>2000</v>
      </c>
      <c r="Q11" s="31"/>
      <c r="R11" s="31"/>
      <c r="S11" s="31"/>
      <c r="T11" s="31"/>
    </row>
    <row r="12" spans="1:20" ht="102.75" x14ac:dyDescent="0.25">
      <c r="A12" s="20" t="s">
        <v>39</v>
      </c>
      <c r="B12" s="23"/>
      <c r="C12" s="23">
        <v>4801.22408</v>
      </c>
      <c r="D12" s="23"/>
      <c r="E12" s="23"/>
      <c r="F12" s="23"/>
      <c r="G12" s="23"/>
      <c r="H12" s="23"/>
      <c r="I12" s="23"/>
      <c r="J12" s="23"/>
      <c r="K12" s="23"/>
      <c r="L12" s="23"/>
      <c r="M12" s="23"/>
      <c r="N12" s="23"/>
      <c r="O12" s="23"/>
      <c r="P12" s="43">
        <v>4801.22408</v>
      </c>
      <c r="Q12" s="31"/>
      <c r="R12" s="31"/>
      <c r="S12" s="31"/>
      <c r="T12" s="31"/>
    </row>
    <row r="13" spans="1:20" ht="90" x14ac:dyDescent="0.25">
      <c r="A13" s="20" t="s">
        <v>40</v>
      </c>
      <c r="B13" s="23">
        <v>181.46</v>
      </c>
      <c r="C13" s="23">
        <v>362.39102000000003</v>
      </c>
      <c r="D13" s="23"/>
      <c r="E13" s="23"/>
      <c r="F13" s="23"/>
      <c r="G13" s="23">
        <v>30</v>
      </c>
      <c r="H13" s="23"/>
      <c r="I13" s="23"/>
      <c r="J13" s="23"/>
      <c r="K13" s="23"/>
      <c r="L13" s="23"/>
      <c r="M13" s="23"/>
      <c r="N13" s="23"/>
      <c r="O13" s="23"/>
      <c r="P13" s="43">
        <v>573.85101999999995</v>
      </c>
      <c r="Q13" s="31"/>
      <c r="R13" s="31"/>
      <c r="S13" s="31"/>
      <c r="T13" s="31"/>
    </row>
    <row r="14" spans="1:20" ht="319.5" x14ac:dyDescent="0.25">
      <c r="A14" s="20" t="s">
        <v>41</v>
      </c>
      <c r="B14" s="23"/>
      <c r="C14" s="23">
        <v>13590.836020000001</v>
      </c>
      <c r="D14" s="23">
        <v>2700</v>
      </c>
      <c r="E14" s="23">
        <v>1808.20697</v>
      </c>
      <c r="F14" s="23"/>
      <c r="G14" s="23">
        <v>3780.25</v>
      </c>
      <c r="H14" s="23">
        <v>1502.309</v>
      </c>
      <c r="I14" s="23"/>
      <c r="J14" s="23"/>
      <c r="K14" s="23"/>
      <c r="L14" s="23"/>
      <c r="M14" s="23"/>
      <c r="N14" s="23">
        <v>1225</v>
      </c>
      <c r="O14" s="23">
        <v>1450</v>
      </c>
      <c r="P14" s="43">
        <v>26056.601989999999</v>
      </c>
      <c r="Q14" s="31"/>
      <c r="R14" s="31"/>
      <c r="S14" s="31"/>
      <c r="T14" s="31"/>
    </row>
    <row r="15" spans="1:20" ht="153.75" x14ac:dyDescent="0.25">
      <c r="A15" s="20" t="s">
        <v>42</v>
      </c>
      <c r="B15" s="23"/>
      <c r="C15" s="23">
        <v>51000</v>
      </c>
      <c r="D15" s="23">
        <v>25105.9</v>
      </c>
      <c r="E15" s="23">
        <v>11250</v>
      </c>
      <c r="F15" s="23">
        <v>5485.6</v>
      </c>
      <c r="G15" s="23">
        <v>11329.183000000001</v>
      </c>
      <c r="H15" s="23"/>
      <c r="I15" s="23"/>
      <c r="J15" s="23">
        <v>13000</v>
      </c>
      <c r="K15" s="23"/>
      <c r="L15" s="23">
        <v>9325</v>
      </c>
      <c r="M15" s="23">
        <v>7237.4</v>
      </c>
      <c r="N15" s="23">
        <v>10000</v>
      </c>
      <c r="O15" s="23">
        <v>10544.1</v>
      </c>
      <c r="P15" s="43">
        <v>154277.18299999999</v>
      </c>
      <c r="Q15" s="31"/>
      <c r="R15" s="31"/>
      <c r="S15" s="31"/>
      <c r="T15" s="31"/>
    </row>
    <row r="16" spans="1:20" ht="90" x14ac:dyDescent="0.25">
      <c r="A16" s="20" t="s">
        <v>43</v>
      </c>
      <c r="B16" s="23"/>
      <c r="C16" s="23">
        <v>6250</v>
      </c>
      <c r="D16" s="23">
        <v>400</v>
      </c>
      <c r="E16" s="23"/>
      <c r="F16" s="23">
        <v>560</v>
      </c>
      <c r="G16" s="23">
        <v>451</v>
      </c>
      <c r="H16" s="23">
        <v>995.20299999999997</v>
      </c>
      <c r="I16" s="23"/>
      <c r="J16" s="23">
        <v>2150</v>
      </c>
      <c r="K16" s="23"/>
      <c r="L16" s="23">
        <v>3000</v>
      </c>
      <c r="M16" s="23"/>
      <c r="N16" s="23">
        <v>3050</v>
      </c>
      <c r="O16" s="23">
        <v>5706.5021800000004</v>
      </c>
      <c r="P16" s="43">
        <v>22562.705180000001</v>
      </c>
      <c r="Q16" s="31"/>
      <c r="R16" s="31"/>
      <c r="S16" s="31"/>
      <c r="T16" s="31"/>
    </row>
    <row r="17" spans="1:20" ht="128.25" x14ac:dyDescent="0.25">
      <c r="A17" s="20" t="s">
        <v>44</v>
      </c>
      <c r="B17" s="23"/>
      <c r="C17" s="23"/>
      <c r="D17" s="23"/>
      <c r="E17" s="23"/>
      <c r="F17" s="23"/>
      <c r="G17" s="23"/>
      <c r="H17" s="23">
        <v>3.7250000000000001</v>
      </c>
      <c r="I17" s="23"/>
      <c r="J17" s="23"/>
      <c r="K17" s="23"/>
      <c r="L17" s="23"/>
      <c r="M17" s="23">
        <v>4.3780000000000001</v>
      </c>
      <c r="N17" s="23"/>
      <c r="O17" s="23"/>
      <c r="P17" s="43">
        <v>8.1029999999999998</v>
      </c>
      <c r="Q17" s="31"/>
      <c r="R17" s="31"/>
      <c r="S17" s="31"/>
      <c r="T17" s="31"/>
    </row>
    <row r="18" spans="1:20" ht="115.5" x14ac:dyDescent="0.25">
      <c r="A18" s="20" t="s">
        <v>45</v>
      </c>
      <c r="B18" s="23"/>
      <c r="C18" s="23">
        <v>800</v>
      </c>
      <c r="D18" s="23">
        <v>100</v>
      </c>
      <c r="E18" s="23">
        <v>270</v>
      </c>
      <c r="F18" s="23">
        <v>49</v>
      </c>
      <c r="G18" s="23">
        <v>253.08500000000001</v>
      </c>
      <c r="H18" s="23">
        <v>25.3</v>
      </c>
      <c r="I18" s="23">
        <v>20</v>
      </c>
      <c r="J18" s="23">
        <v>499.5</v>
      </c>
      <c r="K18" s="23"/>
      <c r="L18" s="23">
        <v>150</v>
      </c>
      <c r="M18" s="23"/>
      <c r="N18" s="23">
        <v>518.75</v>
      </c>
      <c r="O18" s="23">
        <v>421.23200000000003</v>
      </c>
      <c r="P18" s="43">
        <v>3106.8670000000002</v>
      </c>
      <c r="Q18" s="31"/>
      <c r="R18" s="31"/>
      <c r="S18" s="31"/>
      <c r="T18" s="31"/>
    </row>
    <row r="19" spans="1:20" ht="115.5" x14ac:dyDescent="0.25">
      <c r="A19" s="20" t="s">
        <v>46</v>
      </c>
      <c r="B19" s="23"/>
      <c r="C19" s="23">
        <v>32000</v>
      </c>
      <c r="D19" s="23">
        <v>9557.34</v>
      </c>
      <c r="E19" s="23">
        <v>5500</v>
      </c>
      <c r="F19" s="23">
        <v>1160.0999999999999</v>
      </c>
      <c r="G19" s="23">
        <v>7351.1</v>
      </c>
      <c r="H19" s="23">
        <v>2185.75</v>
      </c>
      <c r="I19" s="23"/>
      <c r="J19" s="23">
        <v>12000</v>
      </c>
      <c r="K19" s="23"/>
      <c r="L19" s="23">
        <v>4268</v>
      </c>
      <c r="M19" s="23">
        <v>1925.5</v>
      </c>
      <c r="N19" s="23">
        <v>3536.3395999999998</v>
      </c>
      <c r="O19" s="23">
        <v>3862.8829999999998</v>
      </c>
      <c r="P19" s="43">
        <v>83347.012600000002</v>
      </c>
      <c r="Q19" s="31"/>
      <c r="R19" s="31"/>
      <c r="S19" s="31"/>
      <c r="T19" s="31"/>
    </row>
    <row r="20" spans="1:20" ht="64.5" x14ac:dyDescent="0.25">
      <c r="A20" s="20" t="s">
        <v>47</v>
      </c>
      <c r="B20" s="23">
        <v>10522.78672</v>
      </c>
      <c r="C20" s="23">
        <v>1373.625</v>
      </c>
      <c r="D20" s="23">
        <v>3255.25</v>
      </c>
      <c r="E20" s="23">
        <v>774</v>
      </c>
      <c r="F20" s="23">
        <v>261.45</v>
      </c>
      <c r="G20" s="23">
        <v>200</v>
      </c>
      <c r="H20" s="23">
        <v>104.54357</v>
      </c>
      <c r="I20" s="23">
        <v>60</v>
      </c>
      <c r="J20" s="23"/>
      <c r="K20" s="23">
        <v>200</v>
      </c>
      <c r="L20" s="23">
        <v>370</v>
      </c>
      <c r="M20" s="23"/>
      <c r="N20" s="23">
        <v>576.37300000000005</v>
      </c>
      <c r="O20" s="23"/>
      <c r="P20" s="43">
        <v>17698.028289999998</v>
      </c>
      <c r="Q20" s="31"/>
      <c r="R20" s="31"/>
      <c r="S20" s="31"/>
      <c r="T20" s="31"/>
    </row>
    <row r="21" spans="1:20" ht="90" x14ac:dyDescent="0.25">
      <c r="A21" s="20" t="s">
        <v>48</v>
      </c>
      <c r="B21" s="23"/>
      <c r="C21" s="23">
        <v>745.57600000000002</v>
      </c>
      <c r="D21" s="23">
        <v>155</v>
      </c>
      <c r="E21" s="23">
        <v>181.15</v>
      </c>
      <c r="F21" s="23">
        <v>56</v>
      </c>
      <c r="G21" s="23">
        <v>39.42</v>
      </c>
      <c r="H21" s="23"/>
      <c r="I21" s="23"/>
      <c r="J21" s="23"/>
      <c r="K21" s="23"/>
      <c r="L21" s="23">
        <v>40</v>
      </c>
      <c r="M21" s="23">
        <v>114.3</v>
      </c>
      <c r="N21" s="23">
        <v>129</v>
      </c>
      <c r="O21" s="23">
        <v>108.47190000000001</v>
      </c>
      <c r="P21" s="43">
        <v>1568.9178999999999</v>
      </c>
      <c r="Q21" s="31"/>
      <c r="R21" s="31"/>
      <c r="S21" s="31"/>
      <c r="T21" s="31"/>
    </row>
    <row r="22" spans="1:20" ht="77.25" x14ac:dyDescent="0.25">
      <c r="A22" s="20" t="s">
        <v>49</v>
      </c>
      <c r="B22" s="23"/>
      <c r="C22" s="23">
        <v>207.18288000000001</v>
      </c>
      <c r="D22" s="23">
        <v>100</v>
      </c>
      <c r="E22" s="23">
        <v>230</v>
      </c>
      <c r="F22" s="23"/>
      <c r="G22" s="23">
        <v>300</v>
      </c>
      <c r="H22" s="23">
        <v>119.90792999999999</v>
      </c>
      <c r="I22" s="23"/>
      <c r="J22" s="23">
        <v>626.25</v>
      </c>
      <c r="K22" s="23"/>
      <c r="L22" s="23"/>
      <c r="M22" s="23"/>
      <c r="N22" s="23">
        <v>85.227000000000004</v>
      </c>
      <c r="O22" s="23"/>
      <c r="P22" s="43">
        <v>1668.56781</v>
      </c>
      <c r="Q22" s="31"/>
      <c r="R22" s="31"/>
      <c r="S22" s="31"/>
      <c r="T22" s="31"/>
    </row>
    <row r="23" spans="1:20" ht="77.25" x14ac:dyDescent="0.25">
      <c r="A23" s="20" t="s">
        <v>50</v>
      </c>
      <c r="B23" s="23"/>
      <c r="C23" s="23"/>
      <c r="D23" s="23"/>
      <c r="E23" s="23"/>
      <c r="F23" s="23"/>
      <c r="G23" s="23"/>
      <c r="H23" s="23"/>
      <c r="I23" s="23"/>
      <c r="J23" s="23"/>
      <c r="K23" s="23"/>
      <c r="L23" s="23"/>
      <c r="M23" s="23"/>
      <c r="N23" s="23">
        <v>46.637500000000003</v>
      </c>
      <c r="O23" s="23"/>
      <c r="P23" s="43">
        <v>46.637500000000003</v>
      </c>
      <c r="Q23" s="31"/>
      <c r="R23" s="31"/>
      <c r="S23" s="31"/>
      <c r="T23" s="31"/>
    </row>
    <row r="24" spans="1:20" ht="90" x14ac:dyDescent="0.25">
      <c r="A24" s="20" t="s">
        <v>51</v>
      </c>
      <c r="B24" s="23">
        <v>22343.40223</v>
      </c>
      <c r="C24" s="23"/>
      <c r="D24" s="23"/>
      <c r="E24" s="23"/>
      <c r="F24" s="23"/>
      <c r="G24" s="23"/>
      <c r="H24" s="23"/>
      <c r="I24" s="23"/>
      <c r="J24" s="23"/>
      <c r="K24" s="23"/>
      <c r="L24" s="23"/>
      <c r="M24" s="23"/>
      <c r="N24" s="23"/>
      <c r="O24" s="23"/>
      <c r="P24" s="43">
        <v>22343.40223</v>
      </c>
      <c r="Q24" s="31"/>
      <c r="R24" s="31"/>
      <c r="S24" s="31"/>
      <c r="T24" s="31"/>
    </row>
    <row r="25" spans="1:20" ht="166.5" x14ac:dyDescent="0.25">
      <c r="A25" s="20" t="s">
        <v>52</v>
      </c>
      <c r="B25" s="23">
        <v>435.89075000000003</v>
      </c>
      <c r="C25" s="23">
        <v>210</v>
      </c>
      <c r="D25" s="23"/>
      <c r="E25" s="23"/>
      <c r="F25" s="23"/>
      <c r="G25" s="23"/>
      <c r="H25" s="23"/>
      <c r="I25" s="23"/>
      <c r="J25" s="23">
        <v>186.33</v>
      </c>
      <c r="K25" s="23"/>
      <c r="L25" s="23"/>
      <c r="M25" s="23"/>
      <c r="N25" s="23"/>
      <c r="O25" s="23"/>
      <c r="P25" s="43">
        <v>832.22074999999995</v>
      </c>
      <c r="Q25" s="31"/>
      <c r="R25" s="31"/>
      <c r="S25" s="31"/>
      <c r="T25" s="31"/>
    </row>
    <row r="26" spans="1:20" ht="217.5" x14ac:dyDescent="0.25">
      <c r="A26" s="20" t="s">
        <v>53</v>
      </c>
      <c r="B26" s="23"/>
      <c r="C26" s="23">
        <v>687.06002999999998</v>
      </c>
      <c r="D26" s="23"/>
      <c r="E26" s="23"/>
      <c r="F26" s="23"/>
      <c r="G26" s="23"/>
      <c r="H26" s="23"/>
      <c r="I26" s="23"/>
      <c r="J26" s="23"/>
      <c r="K26" s="23"/>
      <c r="L26" s="23"/>
      <c r="M26" s="23"/>
      <c r="N26" s="23"/>
      <c r="O26" s="23"/>
      <c r="P26" s="43">
        <v>687.06002999999998</v>
      </c>
      <c r="Q26" s="31"/>
      <c r="R26" s="31"/>
      <c r="S26" s="31"/>
      <c r="T26" s="31"/>
    </row>
    <row r="27" spans="1:20" ht="51.75" x14ac:dyDescent="0.25">
      <c r="A27" s="20" t="s">
        <v>54</v>
      </c>
      <c r="B27" s="23"/>
      <c r="C27" s="23"/>
      <c r="D27" s="23"/>
      <c r="E27" s="23"/>
      <c r="F27" s="23"/>
      <c r="G27" s="23"/>
      <c r="H27" s="23"/>
      <c r="I27" s="23"/>
      <c r="J27" s="23">
        <v>37208</v>
      </c>
      <c r="K27" s="23"/>
      <c r="L27" s="23"/>
      <c r="M27" s="23"/>
      <c r="N27" s="23"/>
      <c r="O27" s="23"/>
      <c r="P27" s="43">
        <v>37208</v>
      </c>
      <c r="Q27" s="31"/>
      <c r="R27" s="31"/>
      <c r="S27" s="31"/>
      <c r="T27" s="31"/>
    </row>
    <row r="28" spans="1:20" ht="39" x14ac:dyDescent="0.25">
      <c r="A28" s="20" t="s">
        <v>55</v>
      </c>
      <c r="B28" s="23"/>
      <c r="C28" s="23"/>
      <c r="D28" s="23"/>
      <c r="E28" s="23"/>
      <c r="F28" s="23"/>
      <c r="G28" s="23"/>
      <c r="H28" s="23"/>
      <c r="I28" s="23"/>
      <c r="J28" s="23"/>
      <c r="K28" s="23">
        <v>12618.94642</v>
      </c>
      <c r="L28" s="23"/>
      <c r="M28" s="23"/>
      <c r="N28" s="23"/>
      <c r="O28" s="23"/>
      <c r="P28" s="43">
        <v>12618.94642</v>
      </c>
      <c r="Q28" s="31"/>
      <c r="R28" s="31"/>
      <c r="S28" s="31"/>
      <c r="T28" s="31"/>
    </row>
    <row r="29" spans="1:20" ht="128.25" x14ac:dyDescent="0.25">
      <c r="A29" s="20" t="s">
        <v>56</v>
      </c>
      <c r="B29" s="23">
        <v>5821.1729999999998</v>
      </c>
      <c r="C29" s="23"/>
      <c r="D29" s="23"/>
      <c r="E29" s="23"/>
      <c r="F29" s="23"/>
      <c r="G29" s="23"/>
      <c r="H29" s="23"/>
      <c r="I29" s="23"/>
      <c r="J29" s="23"/>
      <c r="K29" s="23"/>
      <c r="L29" s="23"/>
      <c r="M29" s="23"/>
      <c r="N29" s="23"/>
      <c r="O29" s="23"/>
      <c r="P29" s="43">
        <v>5821.1729999999998</v>
      </c>
      <c r="Q29" s="31"/>
      <c r="R29" s="31"/>
      <c r="S29" s="31"/>
      <c r="T29" s="31"/>
    </row>
    <row r="30" spans="1:20" ht="64.5" x14ac:dyDescent="0.25">
      <c r="A30" s="20" t="s">
        <v>57</v>
      </c>
      <c r="B30" s="23"/>
      <c r="C30" s="23"/>
      <c r="D30" s="23"/>
      <c r="E30" s="23"/>
      <c r="F30" s="23"/>
      <c r="G30" s="23"/>
      <c r="H30" s="23">
        <v>296.90933999999999</v>
      </c>
      <c r="I30" s="23"/>
      <c r="J30" s="23"/>
      <c r="K30" s="23"/>
      <c r="L30" s="23"/>
      <c r="M30" s="23"/>
      <c r="N30" s="23"/>
      <c r="O30" s="23"/>
      <c r="P30" s="43">
        <v>296.90933999999999</v>
      </c>
      <c r="Q30" s="31"/>
      <c r="R30" s="31"/>
      <c r="S30" s="31"/>
      <c r="T30" s="31"/>
    </row>
    <row r="31" spans="1:20" ht="39" x14ac:dyDescent="0.25">
      <c r="A31" s="20" t="s">
        <v>58</v>
      </c>
      <c r="B31" s="23"/>
      <c r="C31" s="23"/>
      <c r="D31" s="23"/>
      <c r="E31" s="23">
        <v>377.49299999999999</v>
      </c>
      <c r="F31" s="23"/>
      <c r="G31" s="23"/>
      <c r="H31" s="23"/>
      <c r="I31" s="23"/>
      <c r="J31" s="23">
        <v>164.958</v>
      </c>
      <c r="K31" s="23"/>
      <c r="L31" s="23"/>
      <c r="M31" s="23"/>
      <c r="N31" s="23"/>
      <c r="O31" s="23"/>
      <c r="P31" s="43">
        <v>542.45100000000002</v>
      </c>
      <c r="Q31" s="31"/>
      <c r="R31" s="31"/>
      <c r="S31" s="31"/>
      <c r="T31" s="31"/>
    </row>
    <row r="32" spans="1:20" ht="26.25" x14ac:dyDescent="0.25">
      <c r="A32" s="20" t="s">
        <v>59</v>
      </c>
      <c r="B32" s="23"/>
      <c r="C32" s="23"/>
      <c r="D32" s="23"/>
      <c r="E32" s="23"/>
      <c r="F32" s="23"/>
      <c r="G32" s="23"/>
      <c r="H32" s="23"/>
      <c r="I32" s="23"/>
      <c r="J32" s="23">
        <v>7006.8999899999999</v>
      </c>
      <c r="K32" s="23"/>
      <c r="L32" s="23"/>
      <c r="M32" s="23"/>
      <c r="N32" s="23"/>
      <c r="O32" s="23"/>
      <c r="P32" s="43">
        <v>7006.8999899999999</v>
      </c>
      <c r="Q32" s="31"/>
      <c r="R32" s="31"/>
      <c r="S32" s="31"/>
      <c r="T32" s="31"/>
    </row>
    <row r="33" spans="1:20" x14ac:dyDescent="0.25">
      <c r="A33" s="21" t="s">
        <v>60</v>
      </c>
      <c r="B33" s="24">
        <v>85920.11649</v>
      </c>
      <c r="C33" s="24">
        <v>177491.86994999999</v>
      </c>
      <c r="D33" s="24">
        <v>83730.289999999994</v>
      </c>
      <c r="E33" s="24">
        <v>32185.093970000002</v>
      </c>
      <c r="F33" s="24">
        <v>22339.065999999999</v>
      </c>
      <c r="G33" s="24">
        <v>81292.574250000005</v>
      </c>
      <c r="H33" s="24">
        <v>19903.308349999999</v>
      </c>
      <c r="I33" s="24">
        <v>14713</v>
      </c>
      <c r="J33" s="24">
        <v>113897.06423</v>
      </c>
      <c r="K33" s="24">
        <v>37917.616419999998</v>
      </c>
      <c r="L33" s="24">
        <v>69452.781759999998</v>
      </c>
      <c r="M33" s="24">
        <v>9835.0780099999993</v>
      </c>
      <c r="N33" s="24">
        <v>47107.574639999999</v>
      </c>
      <c r="O33" s="24">
        <v>44052.289599999996</v>
      </c>
      <c r="P33" s="43">
        <v>839837.72366999998</v>
      </c>
      <c r="Q33" s="39"/>
      <c r="R33" s="39"/>
      <c r="S33" s="39"/>
      <c r="T33" s="39"/>
    </row>
    <row r="34" spans="1:20" x14ac:dyDescent="0.25">
      <c r="B34" s="40"/>
      <c r="C34" s="40"/>
      <c r="D34" s="40"/>
      <c r="E34" s="40"/>
      <c r="F34" s="40"/>
      <c r="G34" s="40"/>
      <c r="H34" s="40"/>
      <c r="I34" s="40"/>
      <c r="J34" s="40"/>
      <c r="K34" s="40"/>
      <c r="L34" s="40"/>
      <c r="M34" s="40"/>
      <c r="N34" s="40"/>
      <c r="O34" s="40"/>
      <c r="P34" s="40"/>
    </row>
    <row r="35" spans="1:20" x14ac:dyDescent="0.25">
      <c r="A35" s="35" t="s">
        <v>30</v>
      </c>
      <c r="B35" s="44">
        <f>P33+Учреждения!B86</f>
        <v>1989329.9286</v>
      </c>
      <c r="C35" s="40"/>
      <c r="D35" s="40"/>
      <c r="E35" s="40"/>
      <c r="F35" s="40"/>
      <c r="G35" s="40"/>
      <c r="H35" s="40"/>
      <c r="I35" s="40"/>
      <c r="J35" s="40"/>
      <c r="K35" s="40"/>
      <c r="L35" s="40"/>
      <c r="M35" s="40"/>
      <c r="N35" s="40"/>
      <c r="O35" s="40"/>
      <c r="P35" s="40"/>
    </row>
    <row r="36" spans="1:20" ht="32.25" customHeight="1" x14ac:dyDescent="0.25">
      <c r="A36" s="35" t="s">
        <v>98</v>
      </c>
      <c r="B36" s="44">
        <v>4580071.5</v>
      </c>
      <c r="C36" s="40"/>
      <c r="D36" s="40"/>
      <c r="E36" s="40"/>
      <c r="F36" s="40"/>
      <c r="G36" s="40"/>
      <c r="H36" s="40"/>
      <c r="I36" s="40"/>
      <c r="J36" s="40"/>
      <c r="K36" s="40"/>
      <c r="L36" s="40"/>
      <c r="M36" s="40"/>
      <c r="N36" s="40"/>
      <c r="O36" s="40"/>
      <c r="P36" s="40"/>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2022-09-12T22:56:33Z</dcterms:modified>
</cp:coreProperties>
</file>