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Учреждения!$44:$45</definedName>
    <definedName name="_xlnm.Print_Area" localSheetId="1">'Муниципальные районы'!$A$1:$P$24</definedName>
    <definedName name="_xlnm.Print_Area" localSheetId="0">Учреждения!$A$1:$E$78</definedName>
  </definedNames>
  <calcPr calcId="162913"/>
</workbook>
</file>

<file path=xl/calcChain.xml><?xml version="1.0" encoding="utf-8"?>
<calcChain xmlns="http://schemas.openxmlformats.org/spreadsheetml/2006/main">
  <c r="E8" i="1" l="1"/>
  <c r="B22" i="2" l="1"/>
  <c r="E40" i="1" s="1"/>
  <c r="E9" i="1"/>
  <c r="A2" i="2" l="1"/>
  <c r="B2" i="2" s="1"/>
  <c r="C2" i="2" s="1"/>
  <c r="H1" i="1" l="1"/>
  <c r="A5" i="1" s="1"/>
  <c r="H2" i="1"/>
  <c r="G1" i="1"/>
  <c r="G2" i="1"/>
  <c r="A2" i="1" l="1"/>
</calcChain>
</file>

<file path=xl/sharedStrings.xml><?xml version="1.0" encoding="utf-8"?>
<sst xmlns="http://schemas.openxmlformats.org/spreadsheetml/2006/main" count="114" uniqueCount="114">
  <si>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</si>
  <si>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</si>
  <si>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</si>
  <si>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</si>
  <si>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</si>
  <si>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</si>
  <si>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</si>
  <si>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</si>
  <si>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</si>
  <si>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</si>
  <si>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</si>
  <si>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</si>
  <si>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</si>
  <si>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</si>
  <si>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</si>
  <si>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</si>
  <si>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</si>
  <si>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</si>
  <si>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</si>
  <si>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</si>
  <si>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</si>
  <si>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</si>
  <si>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</si>
  <si>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</si>
  <si>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</si>
  <si>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</si>
  <si>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</si>
  <si>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</si>
  <si>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</si>
  <si>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</si>
  <si>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</si>
  <si>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</si>
  <si>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</si>
  <si>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</si>
  <si>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</si>
  <si>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</si>
  <si>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</si>
  <si>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</si>
  <si>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</si>
  <si>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</si>
  <si>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</si>
  <si>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</si>
  <si>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</si>
  <si>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</si>
  <si>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</si>
  <si>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программ формирования современной городской среды</t>
  </si>
  <si>
    <t>Оказание государственной социальной помощи на основании социального контракта отдельным категориям граждан</t>
  </si>
  <si>
    <t>Всего:</t>
  </si>
  <si>
    <t>16.09.2022</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</si>
  <si>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</si>
  <si>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</si>
  <si>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</si>
  <si>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</si>
  <si>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</si>
  <si>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</si>
  <si>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</si>
  <si>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</si>
  <si>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</si>
  <si>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</si>
  <si>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</si>
  <si>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</si>
  <si>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</si>
  <si>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</si>
  <si>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</si>
  <si>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</si>
  <si>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</si>
  <si>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</si>
  <si>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</si>
  <si>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</si>
  <si>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</si>
  <si>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</si>
  <si>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</si>
  <si>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</si>
  <si>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</si>
  <si>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</si>
  <si>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</si>
  <si>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</si>
  <si>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</si>
  <si>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</si>
  <si>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</si>
  <si>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12.09.2022</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</si>
  <si>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</si>
  <si>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</si>
  <si>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</si>
  <si>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</si>
  <si>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</si>
  <si>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</si>
  <si>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</si>
  <si>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</si>
  <si>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</si>
  <si>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</si>
  <si>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</si>
  <si>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</si>
  <si>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</si>
  <si>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</si>
  <si>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</si>
  <si>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</si>
  <si>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</si>
  <si>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</si>
  <si>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</si>
  <si>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</si>
  <si>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</si>
  <si>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</si>
  <si>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</si>
  <si>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</si>
  <si>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</si>
  <si>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</si>
  <si>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</si>
  <si>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</si>
  <si>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</si>
  <si>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от государственных (муниципальных) организаций в бюджеты субъектов Российской Федерации</t>
  </si>
  <si>
    <t>Остатки бюджетных средств на 19.09.2022г.</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</si>
  <si>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</si>
  <si>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19.09.2022)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</si>
</sst>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0"/>
      <color rgb="FF000000"/>
      <name val="Times New Roman"/>
      <family val="2"/>
    </font>
    <font>
      <sz val="10"/>
      <name val="Arial"/>
      <family val="2"/>
      <charset val="204"/>
    </font>
    <font>
      <i/>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indexed="9"/>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9">
    <xf numFmtId="0" fontId="0" fillId="0" borderId="0"/>
    <xf numFmtId="0" fontId="16" fillId="0" borderId="0"/>
    <xf numFmtId="0" fontId="16" fillId="0" borderId="0" applyNumberFormat="0" applyBorder="0" applyAlignment="0"/>
    <xf numFmtId="0" fontId="18" fillId="0" borderId="0"/>
    <xf numFmtId="0" fontId="18" fillId="0" borderId="0" applyNumberFormat="0" applyBorder="0" applyAlignment="0"/>
    <xf numFmtId="0" fontId="18" fillId="0" borderId="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21" fillId="5" borderId="10" applyNumberFormat="0" applyAlignment="0" applyProtection="0"/>
    <xf numFmtId="0" fontId="22" fillId="12" borderId="11" applyNumberFormat="0" applyAlignment="0" applyProtection="0"/>
    <xf numFmtId="0" fontId="23" fillId="12" borderId="10" applyNumberFormat="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3" borderId="16" applyNumberFormat="0" applyAlignment="0" applyProtection="0"/>
    <xf numFmtId="0" fontId="30" fillId="0" borderId="0" applyNumberFormat="0" applyFill="0" applyBorder="0" applyAlignment="0" applyProtection="0"/>
    <xf numFmtId="0" fontId="31" fillId="14" borderId="0" applyNumberFormat="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24" fillId="15" borderId="17" applyNumberFormat="0" applyFont="0" applyAlignment="0" applyProtection="0"/>
    <xf numFmtId="0" fontId="34" fillId="0" borderId="18"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cellStyleXfs>
  <cellXfs count="6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64" fontId="17" fillId="0" borderId="4" xfId="1" applyNumberFormat="1" applyFont="1" applyFill="1" applyBorder="1" applyAlignment="1" applyProtection="1">
      <alignment horizontal="right" vertical="center"/>
    </xf>
    <xf numFmtId="14" fontId="14" fillId="0" borderId="0" xfId="0" applyNumberFormat="1" applyFont="1"/>
    <xf numFmtId="164" fontId="2" fillId="0" borderId="0" xfId="0" applyNumberFormat="1" applyFont="1" applyFill="1" applyBorder="1" applyAlignment="1">
      <alignment horizontal="right" wrapText="1"/>
    </xf>
    <xf numFmtId="49" fontId="17" fillId="0" borderId="7" xfId="1" applyNumberFormat="1" applyFont="1" applyFill="1" applyBorder="1" applyAlignment="1" applyProtection="1">
      <alignment horizontal="left" vertical="center" wrapText="1"/>
    </xf>
    <xf numFmtId="49" fontId="17" fillId="0" borderId="8" xfId="1" applyNumberFormat="1" applyFont="1" applyFill="1" applyBorder="1" applyAlignment="1" applyProtection="1">
      <alignment horizontal="left" vertical="center" wrapText="1"/>
    </xf>
    <xf numFmtId="49" fontId="17" fillId="0" borderId="9" xfId="1" applyNumberFormat="1" applyFont="1" applyFill="1" applyBorder="1" applyAlignment="1" applyProtection="1">
      <alignment horizontal="left" vertical="center" wrapText="1"/>
    </xf>
    <xf numFmtId="0" fontId="19" fillId="0" borderId="4" xfId="0" applyFont="1" applyFill="1" applyBorder="1" applyAlignment="1">
      <alignment horizontal="left" vertical="center" wrapText="1"/>
    </xf>
    <xf numFmtId="164" fontId="19" fillId="0" borderId="4" xfId="0" applyNumberFormat="1" applyFont="1" applyFill="1" applyBorder="1" applyAlignment="1">
      <alignment horizontal="left" wrapText="1"/>
    </xf>
    <xf numFmtId="0" fontId="19" fillId="0" borderId="4" xfId="0" applyFont="1" applyFill="1"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19" fillId="0" borderId="4" xfId="0" applyNumberFormat="1" applyFont="1" applyFill="1" applyBorder="1" applyAlignment="1">
      <alignment horizontal="right" wrapText="1"/>
    </xf>
  </cellXfs>
  <cellStyles count="29">
    <cellStyle name="Акцент1 2" xfId="6"/>
    <cellStyle name="Акцент2 2" xfId="7"/>
    <cellStyle name="Акцент3 2" xfId="8"/>
    <cellStyle name="Акцент4 2" xfId="9"/>
    <cellStyle name="Акцент5 2" xfId="10"/>
    <cellStyle name="Акцент6 2" xfId="11"/>
    <cellStyle name="Ввод  2" xfId="12"/>
    <cellStyle name="Вывод 2" xfId="13"/>
    <cellStyle name="Вычисление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2" xfId="2"/>
    <cellStyle name="Обычный 2 2" xfId="4"/>
    <cellStyle name="Обычный 3" xfId="1"/>
    <cellStyle name="Обычный 3 2" xfId="3"/>
    <cellStyle name="Обычный 4" xfId="5"/>
    <cellStyle name="Плохой 2" xfId="23"/>
    <cellStyle name="Пояснение 2" xfId="24"/>
    <cellStyle name="Примечание 2" xfId="25"/>
    <cellStyle name="Связанная ячейка 2" xfId="26"/>
    <cellStyle name="Текст предупреждения 2" xfId="27"/>
    <cellStyle name="Хороший 2" xfId="2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view="pageBreakPreview" zoomScaleNormal="100" zoomScaleSheetLayoutView="100" workbookViewId="0">
      <selection activeCell="E42" sqref="E42"/>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55" t="s">
        <v>0</v>
      </c>
      <c r="B1" s="55"/>
      <c r="C1" s="55"/>
      <c r="D1" s="55"/>
      <c r="E1" s="55"/>
      <c r="F1" s="37" t="s">
        <v>80</v>
      </c>
      <c r="G1" s="38" t="str">
        <f>TEXT(F1,"[$-FC19]ДД ММММ")</f>
        <v>12 сентября</v>
      </c>
      <c r="H1" s="38" t="str">
        <f>TEXT(F1,"[$-FC19]ДД.ММ.ГГГ \г")</f>
        <v>12.09.2022 г</v>
      </c>
    </row>
    <row r="2" spans="1:9" ht="15.75" x14ac:dyDescent="0.25">
      <c r="A2" s="55" t="str">
        <f>CONCATENATE("с ",G1," по ",G2,"ода")</f>
        <v>с 12 сентября по 19 сентября 2022 года</v>
      </c>
      <c r="B2" s="55"/>
      <c r="C2" s="55"/>
      <c r="D2" s="55"/>
      <c r="E2" s="55"/>
      <c r="F2" s="47">
        <v>44823</v>
      </c>
      <c r="G2" s="38" t="str">
        <f>TEXT(F2,"[$-FC19]ДД ММММ ГГГ \г")</f>
        <v>19 сентября 2022 г</v>
      </c>
      <c r="H2" s="38" t="str">
        <f>TEXT(F2,"[$-FC19]ДД.ММ.ГГГ \г")</f>
        <v>19.09.2022 г</v>
      </c>
      <c r="I2" s="39"/>
    </row>
    <row r="3" spans="1:9" x14ac:dyDescent="0.25">
      <c r="A3" s="1"/>
      <c r="B3" s="2"/>
      <c r="C3" s="2"/>
      <c r="D3" s="2"/>
      <c r="E3" s="3"/>
    </row>
    <row r="4" spans="1:9" x14ac:dyDescent="0.25">
      <c r="A4" s="4"/>
      <c r="B4" s="5"/>
      <c r="C4" s="5"/>
      <c r="D4" s="6"/>
      <c r="E4" s="7" t="s">
        <v>1</v>
      </c>
    </row>
    <row r="5" spans="1:9" x14ac:dyDescent="0.25">
      <c r="A5" s="56" t="str">
        <f>CONCATENATE("Остатки средств на ",H1,".")</f>
        <v>Остатки средств на 12.09.2022 г.</v>
      </c>
      <c r="B5" s="57"/>
      <c r="C5" s="57"/>
      <c r="D5" s="58"/>
      <c r="E5" s="8">
        <v>4580071.5</v>
      </c>
      <c r="F5" s="39"/>
    </row>
    <row r="6" spans="1:9" x14ac:dyDescent="0.25">
      <c r="A6" s="10"/>
      <c r="B6" s="11"/>
      <c r="C6" s="11"/>
      <c r="D6" s="11"/>
      <c r="E6" s="12"/>
    </row>
    <row r="7" spans="1:9" x14ac:dyDescent="0.25">
      <c r="A7" s="65" t="s">
        <v>2</v>
      </c>
      <c r="B7" s="66"/>
      <c r="C7" s="66"/>
      <c r="D7" s="66"/>
      <c r="E7" s="13"/>
    </row>
    <row r="8" spans="1:9" x14ac:dyDescent="0.25">
      <c r="A8" s="60" t="s">
        <v>3</v>
      </c>
      <c r="B8" s="66"/>
      <c r="C8" s="66"/>
      <c r="D8" s="66"/>
      <c r="E8" s="9">
        <f>E40-E9</f>
        <v>775802.09211000009</v>
      </c>
    </row>
    <row r="9" spans="1:9" x14ac:dyDescent="0.25">
      <c r="A9" s="67" t="s">
        <v>4</v>
      </c>
      <c r="B9" s="66"/>
      <c r="C9" s="66"/>
      <c r="D9" s="66"/>
      <c r="E9" s="14">
        <f>SUM(E10:E39)</f>
        <v>215832.45207999999</v>
      </c>
    </row>
    <row r="10" spans="1:9" x14ac:dyDescent="0.25">
      <c r="A10" s="49" t="s">
        <v>81</v>
      </c>
      <c r="B10" s="50"/>
      <c r="C10" s="50"/>
      <c r="D10" s="51"/>
      <c r="E10" s="46">
        <v>9690.0074700000005</v>
      </c>
    </row>
    <row r="11" spans="1:9" ht="42" customHeight="1" x14ac:dyDescent="0.25">
      <c r="A11" s="49" t="s">
        <v>82</v>
      </c>
      <c r="B11" s="50"/>
      <c r="C11" s="50"/>
      <c r="D11" s="51"/>
      <c r="E11" s="46">
        <v>2424.29729</v>
      </c>
    </row>
    <row r="12" spans="1:9" ht="33.75" customHeight="1" x14ac:dyDescent="0.25">
      <c r="A12" s="49" t="s">
        <v>83</v>
      </c>
      <c r="B12" s="50"/>
      <c r="C12" s="50"/>
      <c r="D12" s="51"/>
      <c r="E12" s="46">
        <v>22499.29061</v>
      </c>
    </row>
    <row r="13" spans="1:9" ht="34.5" customHeight="1" x14ac:dyDescent="0.25">
      <c r="A13" s="49" t="s">
        <v>84</v>
      </c>
      <c r="B13" s="50"/>
      <c r="C13" s="50"/>
      <c r="D13" s="51"/>
      <c r="E13" s="46">
        <v>4529.75605</v>
      </c>
    </row>
    <row r="14" spans="1:9" ht="55.5" customHeight="1" x14ac:dyDescent="0.25">
      <c r="A14" s="49" t="s">
        <v>85</v>
      </c>
      <c r="B14" s="50"/>
      <c r="C14" s="50"/>
      <c r="D14" s="51"/>
      <c r="E14" s="46">
        <v>1900</v>
      </c>
    </row>
    <row r="15" spans="1:9" ht="30.75" customHeight="1" x14ac:dyDescent="0.25">
      <c r="A15" s="49" t="s">
        <v>86</v>
      </c>
      <c r="B15" s="50"/>
      <c r="C15" s="50"/>
      <c r="D15" s="51"/>
      <c r="E15" s="46">
        <v>2118.2323900000001</v>
      </c>
    </row>
    <row r="16" spans="1:9" ht="40.5" customHeight="1" x14ac:dyDescent="0.25">
      <c r="A16" s="49" t="s">
        <v>87</v>
      </c>
      <c r="B16" s="50"/>
      <c r="C16" s="50"/>
      <c r="D16" s="51"/>
      <c r="E16" s="46">
        <v>928.09353999999996</v>
      </c>
    </row>
    <row r="17" spans="1:5" x14ac:dyDescent="0.25">
      <c r="A17" s="49" t="s">
        <v>88</v>
      </c>
      <c r="B17" s="50"/>
      <c r="C17" s="50"/>
      <c r="D17" s="51"/>
      <c r="E17" s="46">
        <v>3.1436899999999999</v>
      </c>
    </row>
    <row r="18" spans="1:5" ht="29.25" customHeight="1" x14ac:dyDescent="0.25">
      <c r="A18" s="49" t="s">
        <v>89</v>
      </c>
      <c r="B18" s="50"/>
      <c r="C18" s="50"/>
      <c r="D18" s="51"/>
      <c r="E18" s="46">
        <v>12000.000899999999</v>
      </c>
    </row>
    <row r="19" spans="1:5" ht="46.5" customHeight="1" x14ac:dyDescent="0.25">
      <c r="A19" s="49" t="s">
        <v>90</v>
      </c>
      <c r="B19" s="50"/>
      <c r="C19" s="50"/>
      <c r="D19" s="51"/>
      <c r="E19" s="46">
        <v>3800</v>
      </c>
    </row>
    <row r="20" spans="1:5" ht="27.75" customHeight="1" x14ac:dyDescent="0.25">
      <c r="A20" s="49" t="s">
        <v>91</v>
      </c>
      <c r="B20" s="50"/>
      <c r="C20" s="50"/>
      <c r="D20" s="51"/>
      <c r="E20" s="46">
        <v>94093.894459999996</v>
      </c>
    </row>
    <row r="21" spans="1:5" ht="29.25" customHeight="1" x14ac:dyDescent="0.25">
      <c r="A21" s="49" t="s">
        <v>92</v>
      </c>
      <c r="B21" s="50"/>
      <c r="C21" s="50"/>
      <c r="D21" s="51"/>
      <c r="E21" s="46">
        <v>2271.7132200000001</v>
      </c>
    </row>
    <row r="22" spans="1:5" ht="29.25" customHeight="1" x14ac:dyDescent="0.25">
      <c r="A22" s="49" t="s">
        <v>93</v>
      </c>
      <c r="B22" s="50"/>
      <c r="C22" s="50"/>
      <c r="D22" s="51"/>
      <c r="E22" s="46">
        <v>1385.8622800000001</v>
      </c>
    </row>
    <row r="23" spans="1:5" ht="30" customHeight="1" x14ac:dyDescent="0.25">
      <c r="A23" s="49" t="s">
        <v>94</v>
      </c>
      <c r="B23" s="50"/>
      <c r="C23" s="50"/>
      <c r="D23" s="51"/>
      <c r="E23" s="46">
        <v>2225.0624499999999</v>
      </c>
    </row>
    <row r="24" spans="1:5" ht="31.5" customHeight="1" x14ac:dyDescent="0.25">
      <c r="A24" s="49" t="s">
        <v>95</v>
      </c>
      <c r="B24" s="50"/>
      <c r="C24" s="50"/>
      <c r="D24" s="51"/>
      <c r="E24" s="46">
        <v>46.572310000000002</v>
      </c>
    </row>
    <row r="25" spans="1:5" ht="30" customHeight="1" x14ac:dyDescent="0.25">
      <c r="A25" s="49" t="s">
        <v>96</v>
      </c>
      <c r="B25" s="50"/>
      <c r="C25" s="50"/>
      <c r="D25" s="51"/>
      <c r="E25" s="46">
        <v>455.83843000000002</v>
      </c>
    </row>
    <row r="26" spans="1:5" ht="34.5" customHeight="1" x14ac:dyDescent="0.25">
      <c r="A26" s="49" t="s">
        <v>97</v>
      </c>
      <c r="B26" s="50"/>
      <c r="C26" s="50"/>
      <c r="D26" s="51"/>
      <c r="E26" s="46">
        <v>9.0380000000000003</v>
      </c>
    </row>
    <row r="27" spans="1:5" x14ac:dyDescent="0.25">
      <c r="A27" s="49" t="s">
        <v>98</v>
      </c>
      <c r="B27" s="50"/>
      <c r="C27" s="50"/>
      <c r="D27" s="51"/>
      <c r="E27" s="46">
        <v>988.14562999999998</v>
      </c>
    </row>
    <row r="28" spans="1:5" x14ac:dyDescent="0.25">
      <c r="A28" s="49" t="s">
        <v>99</v>
      </c>
      <c r="B28" s="50"/>
      <c r="C28" s="50"/>
      <c r="D28" s="51"/>
      <c r="E28" s="46">
        <v>1445.3435899999999</v>
      </c>
    </row>
    <row r="29" spans="1:5" ht="42" customHeight="1" x14ac:dyDescent="0.25">
      <c r="A29" s="49" t="s">
        <v>100</v>
      </c>
      <c r="B29" s="50"/>
      <c r="C29" s="50"/>
      <c r="D29" s="51"/>
      <c r="E29" s="46">
        <v>2977.8182200000001</v>
      </c>
    </row>
    <row r="30" spans="1:5" ht="40.5" customHeight="1" x14ac:dyDescent="0.25">
      <c r="A30" s="49" t="s">
        <v>101</v>
      </c>
      <c r="B30" s="50"/>
      <c r="C30" s="50"/>
      <c r="D30" s="51"/>
      <c r="E30" s="46">
        <v>4058.8314</v>
      </c>
    </row>
    <row r="31" spans="1:5" ht="28.5" customHeight="1" x14ac:dyDescent="0.25">
      <c r="A31" s="49" t="s">
        <v>102</v>
      </c>
      <c r="B31" s="50"/>
      <c r="C31" s="50"/>
      <c r="D31" s="51"/>
      <c r="E31" s="46">
        <v>24056.336429999999</v>
      </c>
    </row>
    <row r="32" spans="1:5" x14ac:dyDescent="0.25">
      <c r="A32" s="49" t="s">
        <v>103</v>
      </c>
      <c r="B32" s="50"/>
      <c r="C32" s="50"/>
      <c r="D32" s="51"/>
      <c r="E32" s="46">
        <v>1479.7167099999999</v>
      </c>
    </row>
    <row r="33" spans="1:6" ht="33.75" customHeight="1" x14ac:dyDescent="0.25">
      <c r="A33" s="49" t="s">
        <v>104</v>
      </c>
      <c r="B33" s="50"/>
      <c r="C33" s="50"/>
      <c r="D33" s="51"/>
      <c r="E33" s="46">
        <v>499.47233</v>
      </c>
    </row>
    <row r="34" spans="1:6" ht="32.25" customHeight="1" x14ac:dyDescent="0.25">
      <c r="A34" s="49" t="s">
        <v>105</v>
      </c>
      <c r="B34" s="50"/>
      <c r="C34" s="50"/>
      <c r="D34" s="51"/>
      <c r="E34" s="46">
        <v>184.11</v>
      </c>
    </row>
    <row r="35" spans="1:6" ht="30.75" customHeight="1" x14ac:dyDescent="0.25">
      <c r="A35" s="49" t="s">
        <v>106</v>
      </c>
      <c r="B35" s="50"/>
      <c r="C35" s="50"/>
      <c r="D35" s="51"/>
      <c r="E35" s="46">
        <v>308.84940999999998</v>
      </c>
    </row>
    <row r="36" spans="1:6" ht="69" customHeight="1" x14ac:dyDescent="0.25">
      <c r="A36" s="49" t="s">
        <v>107</v>
      </c>
      <c r="B36" s="50"/>
      <c r="C36" s="50"/>
      <c r="D36" s="51"/>
      <c r="E36" s="46">
        <v>120</v>
      </c>
    </row>
    <row r="37" spans="1:6" ht="45.75" customHeight="1" x14ac:dyDescent="0.25">
      <c r="A37" s="49" t="s">
        <v>108</v>
      </c>
      <c r="B37" s="50"/>
      <c r="C37" s="50"/>
      <c r="D37" s="51"/>
      <c r="E37" s="46">
        <v>18936.8688</v>
      </c>
    </row>
    <row r="38" spans="1:6" ht="34.5" customHeight="1" x14ac:dyDescent="0.25">
      <c r="A38" s="49" t="s">
        <v>109</v>
      </c>
      <c r="B38" s="50"/>
      <c r="C38" s="50"/>
      <c r="D38" s="51"/>
      <c r="E38" s="46">
        <v>336.94846999999999</v>
      </c>
    </row>
    <row r="39" spans="1:6" x14ac:dyDescent="0.25">
      <c r="A39" s="49" t="s">
        <v>110</v>
      </c>
      <c r="B39" s="50"/>
      <c r="C39" s="50"/>
      <c r="D39" s="51"/>
      <c r="E39" s="46">
        <v>59.207999999999998</v>
      </c>
    </row>
    <row r="40" spans="1:6" x14ac:dyDescent="0.25">
      <c r="A40" s="59" t="s">
        <v>5</v>
      </c>
      <c r="B40" s="60"/>
      <c r="C40" s="60"/>
      <c r="D40" s="60"/>
      <c r="E40" s="13">
        <f>'Муниципальные районы'!B23-E5+'Муниципальные районы'!B22</f>
        <v>991634.54419000004</v>
      </c>
    </row>
    <row r="41" spans="1:6" x14ac:dyDescent="0.25">
      <c r="A41" s="53" t="s">
        <v>112</v>
      </c>
      <c r="B41" s="54"/>
      <c r="C41" s="54"/>
      <c r="D41" s="54"/>
      <c r="E41" s="48"/>
    </row>
    <row r="42" spans="1:6" ht="79.5" customHeight="1" x14ac:dyDescent="0.25">
      <c r="A42" s="52" t="s">
        <v>113</v>
      </c>
      <c r="B42" s="52"/>
      <c r="C42" s="52"/>
      <c r="D42" s="52"/>
      <c r="E42" s="68">
        <v>3706235.2</v>
      </c>
    </row>
    <row r="43" spans="1:6" x14ac:dyDescent="0.25">
      <c r="A43" s="15"/>
      <c r="B43" s="16"/>
      <c r="C43" s="16"/>
      <c r="D43" s="6"/>
      <c r="E43" s="17"/>
    </row>
    <row r="44" spans="1:6" x14ac:dyDescent="0.25">
      <c r="A44" s="61" t="s">
        <v>14</v>
      </c>
      <c r="B44" s="63" t="s">
        <v>6</v>
      </c>
      <c r="C44" s="64" t="s">
        <v>7</v>
      </c>
      <c r="D44" s="64"/>
      <c r="E44" s="64"/>
    </row>
    <row r="45" spans="1:6" ht="90" x14ac:dyDescent="0.25">
      <c r="A45" s="62"/>
      <c r="B45" s="63"/>
      <c r="C45" s="18" t="s">
        <v>8</v>
      </c>
      <c r="D45" s="18" t="s">
        <v>9</v>
      </c>
      <c r="E45" s="18" t="s">
        <v>10</v>
      </c>
    </row>
    <row r="46" spans="1:6" x14ac:dyDescent="0.25">
      <c r="A46" s="19" t="s">
        <v>49</v>
      </c>
      <c r="B46" s="42">
        <v>9066.6567599999998</v>
      </c>
      <c r="C46" s="42">
        <v>7214.8217500000001</v>
      </c>
      <c r="D46" s="42"/>
      <c r="E46" s="42"/>
      <c r="F46" s="41"/>
    </row>
    <row r="47" spans="1:6" x14ac:dyDescent="0.25">
      <c r="A47" s="19" t="s">
        <v>50</v>
      </c>
      <c r="B47" s="42">
        <v>250</v>
      </c>
      <c r="C47" s="42"/>
      <c r="D47" s="42"/>
      <c r="E47" s="42"/>
      <c r="F47" s="41"/>
    </row>
    <row r="48" spans="1:6" x14ac:dyDescent="0.25">
      <c r="A48" s="19" t="s">
        <v>51</v>
      </c>
      <c r="B48" s="42">
        <v>13000.62111</v>
      </c>
      <c r="C48" s="42">
        <v>10500</v>
      </c>
      <c r="D48" s="42"/>
      <c r="E48" s="42"/>
      <c r="F48" s="41"/>
    </row>
    <row r="49" spans="1:6" x14ac:dyDescent="0.25">
      <c r="A49" s="19" t="s">
        <v>52</v>
      </c>
      <c r="B49" s="42">
        <v>16285.617560000001</v>
      </c>
      <c r="C49" s="42">
        <v>10386.73091</v>
      </c>
      <c r="D49" s="42"/>
      <c r="E49" s="42">
        <v>821.56500000000005</v>
      </c>
      <c r="F49" s="41"/>
    </row>
    <row r="50" spans="1:6" ht="30" x14ac:dyDescent="0.25">
      <c r="A50" s="19" t="s">
        <v>53</v>
      </c>
      <c r="B50" s="42">
        <v>17035.628379999998</v>
      </c>
      <c r="C50" s="42">
        <v>709.99273000000005</v>
      </c>
      <c r="D50" s="42"/>
      <c r="E50" s="42"/>
      <c r="F50" s="41"/>
    </row>
    <row r="51" spans="1:6" x14ac:dyDescent="0.25">
      <c r="A51" s="19" t="s">
        <v>54</v>
      </c>
      <c r="B51" s="42">
        <v>26.998049999999999</v>
      </c>
      <c r="C51" s="42"/>
      <c r="D51" s="42"/>
      <c r="E51" s="42"/>
      <c r="F51" s="41"/>
    </row>
    <row r="52" spans="1:6" ht="30" x14ac:dyDescent="0.25">
      <c r="A52" s="19" t="s">
        <v>55</v>
      </c>
      <c r="B52" s="42">
        <v>586746.74048000004</v>
      </c>
      <c r="C52" s="42">
        <v>615</v>
      </c>
      <c r="D52" s="42">
        <v>624.31185000000005</v>
      </c>
      <c r="E52" s="42"/>
      <c r="F52" s="41"/>
    </row>
    <row r="53" spans="1:6" x14ac:dyDescent="0.25">
      <c r="A53" s="19" t="s">
        <v>56</v>
      </c>
      <c r="B53" s="42">
        <v>12691.60212</v>
      </c>
      <c r="C53" s="42">
        <v>1500</v>
      </c>
      <c r="D53" s="42"/>
      <c r="E53" s="42"/>
      <c r="F53" s="41"/>
    </row>
    <row r="54" spans="1:6" x14ac:dyDescent="0.25">
      <c r="A54" s="19" t="s">
        <v>57</v>
      </c>
      <c r="B54" s="42">
        <v>54838.613559999998</v>
      </c>
      <c r="C54" s="42">
        <v>1200</v>
      </c>
      <c r="D54" s="42"/>
      <c r="E54" s="42">
        <v>4654.8360000000002</v>
      </c>
      <c r="F54" s="41"/>
    </row>
    <row r="55" spans="1:6" x14ac:dyDescent="0.25">
      <c r="A55" s="19" t="s">
        <v>58</v>
      </c>
      <c r="B55" s="42">
        <v>44057.460299999999</v>
      </c>
      <c r="C55" s="42"/>
      <c r="D55" s="42"/>
      <c r="E55" s="42">
        <v>105.84</v>
      </c>
      <c r="F55" s="41"/>
    </row>
    <row r="56" spans="1:6" x14ac:dyDescent="0.25">
      <c r="A56" s="19" t="s">
        <v>59</v>
      </c>
      <c r="B56" s="42">
        <v>46729.49914</v>
      </c>
      <c r="C56" s="42">
        <v>750</v>
      </c>
      <c r="D56" s="42">
        <v>200</v>
      </c>
      <c r="E56" s="42">
        <v>8539.8883800000003</v>
      </c>
      <c r="F56" s="41"/>
    </row>
    <row r="57" spans="1:6" ht="30" x14ac:dyDescent="0.25">
      <c r="A57" s="19" t="s">
        <v>60</v>
      </c>
      <c r="B57" s="42">
        <v>130234.73936000001</v>
      </c>
      <c r="C57" s="42">
        <v>5500</v>
      </c>
      <c r="D57" s="42"/>
      <c r="E57" s="42">
        <v>79865.47997</v>
      </c>
      <c r="F57" s="41"/>
    </row>
    <row r="58" spans="1:6" x14ac:dyDescent="0.25">
      <c r="A58" s="19" t="s">
        <v>61</v>
      </c>
      <c r="B58" s="42">
        <v>23466.469969999998</v>
      </c>
      <c r="C58" s="42">
        <v>120</v>
      </c>
      <c r="D58" s="42"/>
      <c r="E58" s="42"/>
      <c r="F58" s="41"/>
    </row>
    <row r="59" spans="1:6" x14ac:dyDescent="0.25">
      <c r="A59" s="19" t="s">
        <v>62</v>
      </c>
      <c r="B59" s="42">
        <v>19854.59072</v>
      </c>
      <c r="C59" s="42">
        <v>16000</v>
      </c>
      <c r="D59" s="42">
        <v>14.395720000000001</v>
      </c>
      <c r="E59" s="42"/>
      <c r="F59" s="41"/>
    </row>
    <row r="60" spans="1:6" x14ac:dyDescent="0.25">
      <c r="A60" s="19" t="s">
        <v>63</v>
      </c>
      <c r="B60" s="42">
        <v>3969.9063700000002</v>
      </c>
      <c r="C60" s="42">
        <v>600</v>
      </c>
      <c r="D60" s="42"/>
      <c r="E60" s="42"/>
      <c r="F60" s="41"/>
    </row>
    <row r="61" spans="1:6" ht="30" x14ac:dyDescent="0.25">
      <c r="A61" s="19" t="s">
        <v>64</v>
      </c>
      <c r="B61" s="42">
        <v>5000</v>
      </c>
      <c r="C61" s="42">
        <v>2000</v>
      </c>
      <c r="D61" s="42"/>
      <c r="E61" s="42"/>
      <c r="F61" s="41"/>
    </row>
    <row r="62" spans="1:6" x14ac:dyDescent="0.25">
      <c r="A62" s="19" t="s">
        <v>65</v>
      </c>
      <c r="B62" s="42">
        <v>4673.4458599999998</v>
      </c>
      <c r="C62" s="42">
        <v>1434.5987299999999</v>
      </c>
      <c r="D62" s="42">
        <v>822.12622999999996</v>
      </c>
      <c r="E62" s="42">
        <v>1823.00586</v>
      </c>
      <c r="F62" s="41"/>
    </row>
    <row r="63" spans="1:6" x14ac:dyDescent="0.25">
      <c r="A63" s="19" t="s">
        <v>66</v>
      </c>
      <c r="B63" s="42">
        <v>743695.92353999999</v>
      </c>
      <c r="C63" s="42">
        <v>2600</v>
      </c>
      <c r="D63" s="42"/>
      <c r="E63" s="42"/>
      <c r="F63" s="41"/>
    </row>
    <row r="64" spans="1:6" ht="30" x14ac:dyDescent="0.25">
      <c r="A64" s="19" t="s">
        <v>67</v>
      </c>
      <c r="B64" s="42">
        <v>3294.4313999999999</v>
      </c>
      <c r="C64" s="42">
        <v>1800</v>
      </c>
      <c r="D64" s="42"/>
      <c r="E64" s="42"/>
      <c r="F64" s="41"/>
    </row>
    <row r="65" spans="1:6" x14ac:dyDescent="0.25">
      <c r="A65" s="19" t="s">
        <v>68</v>
      </c>
      <c r="B65" s="42">
        <v>1312</v>
      </c>
      <c r="C65" s="42">
        <v>1300</v>
      </c>
      <c r="D65" s="42"/>
      <c r="E65" s="42"/>
      <c r="F65" s="41"/>
    </row>
    <row r="66" spans="1:6" x14ac:dyDescent="0.25">
      <c r="A66" s="19" t="s">
        <v>69</v>
      </c>
      <c r="B66" s="42">
        <v>948.78534000000002</v>
      </c>
      <c r="C66" s="42">
        <v>818.78534000000002</v>
      </c>
      <c r="D66" s="42"/>
      <c r="E66" s="42"/>
      <c r="F66" s="41"/>
    </row>
    <row r="67" spans="1:6" x14ac:dyDescent="0.25">
      <c r="A67" s="19" t="s">
        <v>70</v>
      </c>
      <c r="B67" s="42">
        <v>3155.1876600000001</v>
      </c>
      <c r="C67" s="42">
        <v>2530.7426599999999</v>
      </c>
      <c r="D67" s="42">
        <v>600</v>
      </c>
      <c r="E67" s="42"/>
      <c r="F67" s="41"/>
    </row>
    <row r="68" spans="1:6" ht="30" x14ac:dyDescent="0.25">
      <c r="A68" s="19" t="s">
        <v>71</v>
      </c>
      <c r="B68" s="42">
        <v>84</v>
      </c>
      <c r="C68" s="42">
        <v>84</v>
      </c>
      <c r="D68" s="42"/>
      <c r="E68" s="42"/>
      <c r="F68" s="41"/>
    </row>
    <row r="69" spans="1:6" x14ac:dyDescent="0.25">
      <c r="A69" s="19" t="s">
        <v>72</v>
      </c>
      <c r="B69" s="42">
        <v>1532.64653</v>
      </c>
      <c r="C69" s="42"/>
      <c r="D69" s="42"/>
      <c r="E69" s="42">
        <v>131.172</v>
      </c>
      <c r="F69" s="41"/>
    </row>
    <row r="70" spans="1:6" x14ac:dyDescent="0.25">
      <c r="A70" s="19" t="s">
        <v>73</v>
      </c>
      <c r="B70" s="42">
        <v>2261.8483099999999</v>
      </c>
      <c r="C70" s="42">
        <v>2052.5</v>
      </c>
      <c r="D70" s="42">
        <v>165.38499999999999</v>
      </c>
      <c r="E70" s="42"/>
      <c r="F70" s="41"/>
    </row>
    <row r="71" spans="1:6" x14ac:dyDescent="0.25">
      <c r="A71" s="19" t="s">
        <v>74</v>
      </c>
      <c r="B71" s="42">
        <v>13214.136920000001</v>
      </c>
      <c r="C71" s="42"/>
      <c r="D71" s="42"/>
      <c r="E71" s="42"/>
      <c r="F71" s="41"/>
    </row>
    <row r="72" spans="1:6" x14ac:dyDescent="0.25">
      <c r="A72" s="19" t="s">
        <v>75</v>
      </c>
      <c r="B72" s="42">
        <v>136.11082999999999</v>
      </c>
      <c r="C72" s="42">
        <v>132.82282000000001</v>
      </c>
      <c r="D72" s="42"/>
      <c r="E72" s="42"/>
      <c r="F72" s="41"/>
    </row>
    <row r="73" spans="1:6" ht="30" x14ac:dyDescent="0.25">
      <c r="A73" s="19" t="s">
        <v>76</v>
      </c>
      <c r="B73" s="42">
        <v>2540.2446</v>
      </c>
      <c r="C73" s="42">
        <v>2230</v>
      </c>
      <c r="D73" s="42"/>
      <c r="E73" s="42">
        <v>2.9019900000000001</v>
      </c>
      <c r="F73" s="41"/>
    </row>
    <row r="74" spans="1:6" ht="30" x14ac:dyDescent="0.25">
      <c r="A74" s="19" t="s">
        <v>77</v>
      </c>
      <c r="B74" s="42">
        <v>3304.0124900000001</v>
      </c>
      <c r="C74" s="42"/>
      <c r="D74" s="42"/>
      <c r="E74" s="42"/>
      <c r="F74" s="41"/>
    </row>
    <row r="75" spans="1:6" ht="30" x14ac:dyDescent="0.25">
      <c r="A75" s="19" t="s">
        <v>78</v>
      </c>
      <c r="B75" s="42">
        <v>3683.6851999999999</v>
      </c>
      <c r="C75" s="42"/>
      <c r="D75" s="42"/>
      <c r="E75" s="42"/>
      <c r="F75" s="41"/>
    </row>
    <row r="76" spans="1:6" x14ac:dyDescent="0.25">
      <c r="A76" s="20" t="s">
        <v>79</v>
      </c>
      <c r="B76" s="43">
        <v>1767091.60256</v>
      </c>
      <c r="C76" s="43">
        <v>72079.994940000004</v>
      </c>
      <c r="D76" s="43">
        <v>2426.2188000000001</v>
      </c>
      <c r="E76" s="43">
        <v>95944.689199999993</v>
      </c>
      <c r="F76" s="41"/>
    </row>
    <row r="77" spans="1:6" x14ac:dyDescent="0.25">
      <c r="B77" s="41"/>
      <c r="C77" s="41"/>
      <c r="D77" s="41"/>
      <c r="E77" s="41"/>
    </row>
  </sheetData>
  <mergeCells count="42">
    <mergeCell ref="A1:E1"/>
    <mergeCell ref="A2:E2"/>
    <mergeCell ref="A5:D5"/>
    <mergeCell ref="A40:D40"/>
    <mergeCell ref="A44:A45"/>
    <mergeCell ref="B44:B45"/>
    <mergeCell ref="C44:E44"/>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2:D42"/>
    <mergeCell ref="A41:D41"/>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topLeftCell="A16" zoomScaleNormal="100" zoomScaleSheetLayoutView="100" workbookViewId="0">
      <selection activeCell="A23" sqref="A23"/>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 width="10" style="31" customWidth="1"/>
    <col min="17" max="16384" width="8.7109375" style="31"/>
  </cols>
  <sheetData>
    <row r="1" spans="1:20" s="28" customFormat="1" ht="15.75" x14ac:dyDescent="0.25">
      <c r="A1" s="27" t="s">
        <v>48</v>
      </c>
      <c r="C1" s="29" t="s">
        <v>13</v>
      </c>
    </row>
    <row r="2" spans="1:20" x14ac:dyDescent="0.25">
      <c r="A2" s="30" t="str">
        <f>TEXT(EndData2,"[$-FC19]ДД.ММ.ГГГ")</f>
        <v>16.09.2022</v>
      </c>
      <c r="B2" s="30">
        <f>A2+1</f>
        <v>44821</v>
      </c>
      <c r="C2" s="26" t="str">
        <f>TEXT(B2,"[$-FC19]ДД.ММ.ГГГ")</f>
        <v>17.09.2022</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25" x14ac:dyDescent="0.25">
      <c r="A4" s="21" t="s">
        <v>31</v>
      </c>
      <c r="B4" s="24">
        <v>-115.05</v>
      </c>
      <c r="C4" s="24"/>
      <c r="D4" s="24">
        <v>183.125</v>
      </c>
      <c r="E4" s="24">
        <v>93.052000000000007</v>
      </c>
      <c r="F4" s="24"/>
      <c r="G4" s="24"/>
      <c r="H4" s="24"/>
      <c r="I4" s="24">
        <v>10.29167</v>
      </c>
      <c r="J4" s="24">
        <v>953.09141999999997</v>
      </c>
      <c r="K4" s="24"/>
      <c r="L4" s="24">
        <v>47.075000000000003</v>
      </c>
      <c r="M4" s="24">
        <v>77.854169999999996</v>
      </c>
      <c r="N4" s="24">
        <v>46.697000000000003</v>
      </c>
      <c r="O4" s="24"/>
      <c r="P4" s="44">
        <v>1296.13626</v>
      </c>
      <c r="Q4" s="32"/>
      <c r="R4" s="32"/>
      <c r="S4" s="32"/>
      <c r="T4" s="32"/>
    </row>
    <row r="5" spans="1:20" ht="102.75" x14ac:dyDescent="0.25">
      <c r="A5" s="21" t="s">
        <v>32</v>
      </c>
      <c r="B5" s="24">
        <v>19941.967000000001</v>
      </c>
      <c r="C5" s="24"/>
      <c r="D5" s="24"/>
      <c r="E5" s="24"/>
      <c r="F5" s="24"/>
      <c r="G5" s="24">
        <v>50.28</v>
      </c>
      <c r="H5" s="24">
        <v>450</v>
      </c>
      <c r="I5" s="24"/>
      <c r="J5" s="24"/>
      <c r="K5" s="24"/>
      <c r="L5" s="24">
        <v>300</v>
      </c>
      <c r="M5" s="24"/>
      <c r="N5" s="24"/>
      <c r="O5" s="24"/>
      <c r="P5" s="44">
        <v>20742.246999999999</v>
      </c>
      <c r="Q5" s="32"/>
      <c r="R5" s="32"/>
      <c r="S5" s="32"/>
      <c r="T5" s="32"/>
    </row>
    <row r="6" spans="1:20" ht="77.25" x14ac:dyDescent="0.25">
      <c r="A6" s="21" t="s">
        <v>33</v>
      </c>
      <c r="B6" s="24"/>
      <c r="C6" s="24"/>
      <c r="D6" s="24"/>
      <c r="E6" s="24"/>
      <c r="F6" s="24"/>
      <c r="G6" s="24"/>
      <c r="H6" s="24"/>
      <c r="I6" s="24">
        <v>122</v>
      </c>
      <c r="J6" s="24"/>
      <c r="K6" s="24"/>
      <c r="L6" s="24">
        <v>110</v>
      </c>
      <c r="M6" s="24"/>
      <c r="N6" s="24"/>
      <c r="O6" s="24"/>
      <c r="P6" s="44">
        <v>232</v>
      </c>
      <c r="Q6" s="32"/>
      <c r="R6" s="32"/>
      <c r="S6" s="32"/>
      <c r="T6" s="32"/>
    </row>
    <row r="7" spans="1:20" ht="102.75" x14ac:dyDescent="0.25">
      <c r="A7" s="21" t="s">
        <v>34</v>
      </c>
      <c r="B7" s="24">
        <v>18907.525559999998</v>
      </c>
      <c r="C7" s="24"/>
      <c r="D7" s="24"/>
      <c r="E7" s="24"/>
      <c r="F7" s="24"/>
      <c r="G7" s="24"/>
      <c r="H7" s="24"/>
      <c r="I7" s="24"/>
      <c r="J7" s="24"/>
      <c r="K7" s="24"/>
      <c r="L7" s="24"/>
      <c r="M7" s="24"/>
      <c r="N7" s="24"/>
      <c r="O7" s="24"/>
      <c r="P7" s="44">
        <v>18907.525559999998</v>
      </c>
      <c r="Q7" s="32"/>
      <c r="R7" s="32"/>
      <c r="S7" s="32"/>
      <c r="T7" s="32"/>
    </row>
    <row r="8" spans="1:20" ht="90" x14ac:dyDescent="0.25">
      <c r="A8" s="21" t="s">
        <v>35</v>
      </c>
      <c r="B8" s="24"/>
      <c r="C8" s="24"/>
      <c r="D8" s="24"/>
      <c r="E8" s="24"/>
      <c r="F8" s="24"/>
      <c r="G8" s="24"/>
      <c r="H8" s="24"/>
      <c r="I8" s="24"/>
      <c r="J8" s="24">
        <v>38.298999999999999</v>
      </c>
      <c r="K8" s="24"/>
      <c r="L8" s="24"/>
      <c r="M8" s="24"/>
      <c r="N8" s="24"/>
      <c r="O8" s="24"/>
      <c r="P8" s="44">
        <v>38.298999999999999</v>
      </c>
      <c r="Q8" s="32"/>
      <c r="R8" s="32"/>
      <c r="S8" s="32"/>
      <c r="T8" s="32"/>
    </row>
    <row r="9" spans="1:20" ht="319.5" x14ac:dyDescent="0.25">
      <c r="A9" s="21" t="s">
        <v>36</v>
      </c>
      <c r="B9" s="24"/>
      <c r="C9" s="24"/>
      <c r="D9" s="24"/>
      <c r="E9" s="24"/>
      <c r="F9" s="24"/>
      <c r="G9" s="24"/>
      <c r="H9" s="24"/>
      <c r="I9" s="24">
        <v>267</v>
      </c>
      <c r="J9" s="24">
        <v>2181</v>
      </c>
      <c r="K9" s="24"/>
      <c r="L9" s="24">
        <v>2037.8330000000001</v>
      </c>
      <c r="M9" s="24"/>
      <c r="N9" s="24"/>
      <c r="O9" s="24"/>
      <c r="P9" s="44">
        <v>4485.8329999999996</v>
      </c>
      <c r="Q9" s="32"/>
      <c r="R9" s="32"/>
      <c r="S9" s="32"/>
      <c r="T9" s="32"/>
    </row>
    <row r="10" spans="1:20" ht="153.75" x14ac:dyDescent="0.25">
      <c r="A10" s="21" t="s">
        <v>37</v>
      </c>
      <c r="B10" s="24">
        <v>27962.42153</v>
      </c>
      <c r="C10" s="24">
        <v>70527.437940000003</v>
      </c>
      <c r="D10" s="24"/>
      <c r="E10" s="24"/>
      <c r="F10" s="24">
        <v>5483.4</v>
      </c>
      <c r="G10" s="24"/>
      <c r="H10" s="24"/>
      <c r="I10" s="24"/>
      <c r="J10" s="24">
        <v>17621.599999999999</v>
      </c>
      <c r="K10" s="24"/>
      <c r="L10" s="24">
        <v>13825</v>
      </c>
      <c r="M10" s="24">
        <v>7056</v>
      </c>
      <c r="N10" s="24"/>
      <c r="O10" s="24">
        <v>5754.2</v>
      </c>
      <c r="P10" s="44">
        <v>148230.05947000001</v>
      </c>
      <c r="Q10" s="32"/>
      <c r="R10" s="32"/>
      <c r="S10" s="32"/>
      <c r="T10" s="32"/>
    </row>
    <row r="11" spans="1:20" ht="90" x14ac:dyDescent="0.25">
      <c r="A11" s="21" t="s">
        <v>38</v>
      </c>
      <c r="B11" s="24"/>
      <c r="C11" s="24"/>
      <c r="D11" s="24"/>
      <c r="E11" s="24">
        <v>1500</v>
      </c>
      <c r="F11" s="24"/>
      <c r="G11" s="24"/>
      <c r="H11" s="24"/>
      <c r="I11" s="24"/>
      <c r="J11" s="24"/>
      <c r="K11" s="24"/>
      <c r="L11" s="24">
        <v>1600</v>
      </c>
      <c r="M11" s="24">
        <v>1153.75</v>
      </c>
      <c r="N11" s="24"/>
      <c r="O11" s="24"/>
      <c r="P11" s="44">
        <v>4253.75</v>
      </c>
      <c r="Q11" s="32"/>
      <c r="R11" s="32"/>
      <c r="S11" s="32"/>
      <c r="T11" s="32"/>
    </row>
    <row r="12" spans="1:20" ht="128.25" x14ac:dyDescent="0.25">
      <c r="A12" s="21" t="s">
        <v>39</v>
      </c>
      <c r="B12" s="24"/>
      <c r="C12" s="24">
        <v>11.08822</v>
      </c>
      <c r="D12" s="24"/>
      <c r="E12" s="24"/>
      <c r="F12" s="24"/>
      <c r="G12" s="24"/>
      <c r="H12" s="24"/>
      <c r="I12" s="24"/>
      <c r="J12" s="24">
        <v>3.7250000000000001</v>
      </c>
      <c r="K12" s="24"/>
      <c r="L12" s="24"/>
      <c r="M12" s="24"/>
      <c r="N12" s="24"/>
      <c r="O12" s="24"/>
      <c r="P12" s="44">
        <v>14.813219999999999</v>
      </c>
      <c r="Q12" s="32"/>
      <c r="R12" s="32"/>
      <c r="S12" s="32"/>
      <c r="T12" s="32"/>
    </row>
    <row r="13" spans="1:20" ht="115.5" x14ac:dyDescent="0.25">
      <c r="A13" s="21" t="s">
        <v>40</v>
      </c>
      <c r="B13" s="24">
        <v>4500</v>
      </c>
      <c r="C13" s="24"/>
      <c r="D13" s="24"/>
      <c r="E13" s="24"/>
      <c r="F13" s="24">
        <v>100</v>
      </c>
      <c r="G13" s="24"/>
      <c r="H13" s="24"/>
      <c r="I13" s="24"/>
      <c r="J13" s="24"/>
      <c r="K13" s="24">
        <v>71</v>
      </c>
      <c r="L13" s="24"/>
      <c r="M13" s="24"/>
      <c r="N13" s="24"/>
      <c r="O13" s="24"/>
      <c r="P13" s="44">
        <v>4671</v>
      </c>
      <c r="Q13" s="32"/>
      <c r="R13" s="32"/>
      <c r="S13" s="32"/>
      <c r="T13" s="32"/>
    </row>
    <row r="14" spans="1:20" ht="115.5" x14ac:dyDescent="0.25">
      <c r="A14" s="21" t="s">
        <v>41</v>
      </c>
      <c r="B14" s="24">
        <v>28597.854210000001</v>
      </c>
      <c r="C14" s="24">
        <v>32200</v>
      </c>
      <c r="D14" s="24"/>
      <c r="E14" s="24"/>
      <c r="F14" s="24">
        <v>1159.96</v>
      </c>
      <c r="G14" s="24"/>
      <c r="H14" s="24"/>
      <c r="I14" s="24">
        <v>1002.3</v>
      </c>
      <c r="J14" s="24">
        <v>14290.517330000001</v>
      </c>
      <c r="K14" s="24"/>
      <c r="L14" s="24">
        <v>3179</v>
      </c>
      <c r="M14" s="24">
        <v>1599.7</v>
      </c>
      <c r="N14" s="24"/>
      <c r="O14" s="24">
        <v>705.08</v>
      </c>
      <c r="P14" s="44">
        <v>82734.411540000001</v>
      </c>
      <c r="Q14" s="32"/>
      <c r="R14" s="32"/>
      <c r="S14" s="32"/>
      <c r="T14" s="32"/>
    </row>
    <row r="15" spans="1:20" ht="90" x14ac:dyDescent="0.25">
      <c r="A15" s="21" t="s">
        <v>42</v>
      </c>
      <c r="B15" s="24"/>
      <c r="C15" s="24">
        <v>1000</v>
      </c>
      <c r="D15" s="24"/>
      <c r="E15" s="24"/>
      <c r="F15" s="24"/>
      <c r="G15" s="24"/>
      <c r="H15" s="24"/>
      <c r="I15" s="24"/>
      <c r="J15" s="24">
        <v>371.5</v>
      </c>
      <c r="K15" s="24"/>
      <c r="L15" s="24">
        <v>100</v>
      </c>
      <c r="M15" s="24"/>
      <c r="N15" s="24"/>
      <c r="O15" s="24"/>
      <c r="P15" s="44">
        <v>1471.5</v>
      </c>
      <c r="Q15" s="32"/>
      <c r="R15" s="32"/>
      <c r="S15" s="32"/>
      <c r="T15" s="32"/>
    </row>
    <row r="16" spans="1:20" ht="77.25" x14ac:dyDescent="0.25">
      <c r="A16" s="21" t="s">
        <v>43</v>
      </c>
      <c r="B16" s="24"/>
      <c r="C16" s="24"/>
      <c r="D16" s="24"/>
      <c r="E16" s="24"/>
      <c r="F16" s="24"/>
      <c r="G16" s="24"/>
      <c r="H16" s="24"/>
      <c r="I16" s="24">
        <v>47</v>
      </c>
      <c r="J16" s="24"/>
      <c r="K16" s="24"/>
      <c r="L16" s="24">
        <v>60</v>
      </c>
      <c r="M16" s="24"/>
      <c r="N16" s="24"/>
      <c r="O16" s="24"/>
      <c r="P16" s="44">
        <v>107</v>
      </c>
      <c r="Q16" s="32"/>
      <c r="R16" s="32"/>
      <c r="S16" s="32"/>
      <c r="T16" s="32"/>
    </row>
    <row r="17" spans="1:20" ht="51.75" x14ac:dyDescent="0.25">
      <c r="A17" s="21" t="s">
        <v>44</v>
      </c>
      <c r="B17" s="24">
        <v>803.65876000000003</v>
      </c>
      <c r="C17" s="24"/>
      <c r="D17" s="24"/>
      <c r="E17" s="24"/>
      <c r="F17" s="24"/>
      <c r="G17" s="24"/>
      <c r="H17" s="24"/>
      <c r="I17" s="24"/>
      <c r="J17" s="24"/>
      <c r="K17" s="24"/>
      <c r="L17" s="24"/>
      <c r="M17" s="24"/>
      <c r="N17" s="24"/>
      <c r="O17" s="24"/>
      <c r="P17" s="44">
        <v>803.65876000000003</v>
      </c>
      <c r="Q17" s="32"/>
      <c r="R17" s="32"/>
      <c r="S17" s="32"/>
      <c r="T17" s="32"/>
    </row>
    <row r="18" spans="1:20" ht="26.25" x14ac:dyDescent="0.25">
      <c r="A18" s="21" t="s">
        <v>45</v>
      </c>
      <c r="B18" s="24"/>
      <c r="C18" s="24"/>
      <c r="D18" s="24"/>
      <c r="E18" s="24"/>
      <c r="F18" s="24"/>
      <c r="G18" s="24"/>
      <c r="H18" s="24"/>
      <c r="I18" s="24"/>
      <c r="J18" s="24"/>
      <c r="K18" s="24">
        <v>313.74982</v>
      </c>
      <c r="L18" s="24"/>
      <c r="M18" s="24"/>
      <c r="N18" s="24"/>
      <c r="O18" s="24"/>
      <c r="P18" s="44">
        <v>313.74982</v>
      </c>
      <c r="Q18" s="32"/>
      <c r="R18" s="32"/>
      <c r="S18" s="32"/>
      <c r="T18" s="32"/>
    </row>
    <row r="19" spans="1:20" ht="39" x14ac:dyDescent="0.25">
      <c r="A19" s="21" t="s">
        <v>46</v>
      </c>
      <c r="B19" s="24"/>
      <c r="C19" s="24"/>
      <c r="D19" s="24"/>
      <c r="E19" s="24"/>
      <c r="F19" s="24"/>
      <c r="G19" s="24"/>
      <c r="H19" s="24">
        <v>27.492999999999999</v>
      </c>
      <c r="I19" s="24"/>
      <c r="J19" s="24">
        <v>137.465</v>
      </c>
      <c r="K19" s="24"/>
      <c r="L19" s="24"/>
      <c r="M19" s="24"/>
      <c r="N19" s="24"/>
      <c r="O19" s="24"/>
      <c r="P19" s="44">
        <v>164.958</v>
      </c>
      <c r="Q19" s="32"/>
      <c r="R19" s="32"/>
      <c r="S19" s="32"/>
      <c r="T19" s="32"/>
    </row>
    <row r="20" spans="1:20" x14ac:dyDescent="0.25">
      <c r="A20" s="22" t="s">
        <v>47</v>
      </c>
      <c r="B20" s="25">
        <v>100598.37706</v>
      </c>
      <c r="C20" s="25">
        <v>103738.52615999999</v>
      </c>
      <c r="D20" s="25">
        <v>183.125</v>
      </c>
      <c r="E20" s="25">
        <v>1593.0519999999999</v>
      </c>
      <c r="F20" s="25">
        <v>6743.36</v>
      </c>
      <c r="G20" s="25">
        <v>50.28</v>
      </c>
      <c r="H20" s="25">
        <v>477.49299999999999</v>
      </c>
      <c r="I20" s="25">
        <v>1448.59167</v>
      </c>
      <c r="J20" s="25">
        <v>35597.197749999999</v>
      </c>
      <c r="K20" s="25">
        <v>384.74982</v>
      </c>
      <c r="L20" s="25">
        <v>21258.907999999999</v>
      </c>
      <c r="M20" s="25">
        <v>9887.3041699999994</v>
      </c>
      <c r="N20" s="25">
        <v>46.697000000000003</v>
      </c>
      <c r="O20" s="25">
        <v>6459.28</v>
      </c>
      <c r="P20" s="44">
        <v>288466.94163000002</v>
      </c>
      <c r="Q20" s="40"/>
      <c r="R20" s="40"/>
      <c r="S20" s="40"/>
      <c r="T20" s="40"/>
    </row>
    <row r="21" spans="1:20" x14ac:dyDescent="0.25">
      <c r="B21" s="41"/>
      <c r="C21" s="41"/>
      <c r="D21" s="41"/>
      <c r="E21" s="41"/>
      <c r="F21" s="41"/>
      <c r="G21" s="41"/>
      <c r="H21" s="41"/>
      <c r="I21" s="41"/>
      <c r="J21" s="41"/>
      <c r="K21" s="41"/>
      <c r="L21" s="41"/>
      <c r="M21" s="41"/>
      <c r="N21" s="41"/>
      <c r="O21" s="41"/>
      <c r="P21" s="41"/>
    </row>
    <row r="22" spans="1:20" x14ac:dyDescent="0.25">
      <c r="A22" s="36" t="s">
        <v>30</v>
      </c>
      <c r="B22" s="45">
        <f>P20+Учреждения!B76</f>
        <v>2055558.54419</v>
      </c>
      <c r="C22" s="41"/>
      <c r="D22" s="41"/>
      <c r="E22" s="41"/>
      <c r="F22" s="41"/>
      <c r="G22" s="41"/>
      <c r="H22" s="41"/>
      <c r="I22" s="41"/>
      <c r="J22" s="41"/>
      <c r="K22" s="41"/>
      <c r="L22" s="41"/>
      <c r="M22" s="41"/>
      <c r="N22" s="41"/>
      <c r="O22" s="41"/>
      <c r="P22" s="41"/>
    </row>
    <row r="23" spans="1:20" ht="32.25" customHeight="1" x14ac:dyDescent="0.25">
      <c r="A23" s="36" t="s">
        <v>111</v>
      </c>
      <c r="B23" s="45">
        <v>3516147.5</v>
      </c>
      <c r="C23" s="41"/>
      <c r="D23" s="41"/>
      <c r="E23" s="41"/>
      <c r="F23" s="41"/>
      <c r="G23" s="41"/>
      <c r="H23" s="41"/>
      <c r="I23" s="41"/>
      <c r="J23" s="41"/>
      <c r="K23" s="41"/>
      <c r="L23" s="41"/>
      <c r="M23" s="41"/>
      <c r="N23" s="41"/>
      <c r="O23" s="41"/>
      <c r="P23"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rowBreaks count="1" manualBreakCount="1">
    <brk id="1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2022-09-20T03:48:40Z</dcterms:modified>
</cp:coreProperties>
</file>