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65" windowWidth="14805" windowHeight="7950"/>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Учреждения!$50:$51</definedName>
    <definedName name="_xlnm.Print_Area" localSheetId="1">'Муниципальные районы'!$A$1:$P$24</definedName>
    <definedName name="_xlnm.Print_Area" localSheetId="0">Учреждения!$A$1:$E$83</definedName>
  </definedNames>
  <calcPr calcId="162913"/>
</workbook>
</file>

<file path=xl/calcChain.xml><?xml version="1.0" encoding="utf-8"?>
<calcChain xmlns="http://schemas.openxmlformats.org/spreadsheetml/2006/main">
  <c r="E46" i="1" l="1"/>
  <c r="E8" i="1" l="1"/>
  <c r="E9" i="1"/>
  <c r="B22" i="2"/>
  <c r="A2" i="2" l="1"/>
  <c r="B2" i="2" s="1"/>
  <c r="C2" i="2" s="1"/>
  <c r="H1" i="1" l="1"/>
  <c r="A5" i="1" s="1"/>
  <c r="H2" i="1"/>
  <c r="G1" i="1"/>
  <c r="G2" i="1"/>
  <c r="A2" i="1" l="1"/>
</calcChain>
</file>

<file path=xl/sharedStrings.xml><?xml version="1.0" encoding="utf-8"?>
<sst xmlns="http://schemas.openxmlformats.org/spreadsheetml/2006/main" count="119" uniqueCount="119">
  <si>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</si>
  <si>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</si>
  <si>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</si>
  <si>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</si>
  <si>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</si>
  <si>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</si>
  <si>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</si>
  <si>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</si>
  <si>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</si>
  <si>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</si>
  <si>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</si>
  <si>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</si>
  <si>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</si>
  <si>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</si>
  <si>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</si>
  <si>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</si>
  <si>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</si>
  <si>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</si>
  <si>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</si>
  <si>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</si>
  <si>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</si>
  <si>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</si>
  <si>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</si>
  <si>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</si>
  <si>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</si>
  <si>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</si>
  <si>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</si>
  <si>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</si>
  <si>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</si>
  <si>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</si>
  <si>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</si>
  <si>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поддержку мер по обеспечению сбалансированности бюджетов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</si>
  <si>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</si>
  <si>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Субсидии местным бюджетам на реализацию мероприятий Инвестиционной  программы Камчатского края</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</si>
  <si>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дополнительной меры социальной поддержки по содержанию отдельных лиц из числа детей-сирот и детей, оставшихся без попечения родителей, обучающихся в общеобразовательных организациях и ранее находившихся под попечительством, попечителям которых выплачивались денежные средства на их содержание,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</si>
  <si>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</si>
  <si>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</si>
  <si>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</si>
  <si>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</si>
  <si>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</si>
  <si>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</si>
  <si>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</si>
  <si>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</si>
  <si>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Финансовое обеспечение дорожной деятельности в рамках реализации национального проекта "Безопасные и качественные автомобильные дороги"</t>
  </si>
  <si>
    <t>Реализация программ формирования современной городской среды</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</si>
  <si>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</si>
  <si>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Оказание государственной социальной помощи на основании социального контракта отдельным категориям граждан</t>
  </si>
  <si>
    <t>Всего:</t>
  </si>
  <si>
    <t>23.09.2022</t>
  </si>
  <si>
    <t>Законодательное Собрание Камчатского края</t>
  </si>
  <si>
    <t>Контрольно-счетная палата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</si>
  <si>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</si>
  <si>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</si>
  <si>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</si>
  <si>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</si>
  <si>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</si>
  <si>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</si>
  <si>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</si>
  <si>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</si>
  <si>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</si>
  <si>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</si>
  <si>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</si>
  <si>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</si>
  <si>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</si>
  <si>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</si>
  <si>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</si>
  <si>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</si>
  <si>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</si>
  <si>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</si>
  <si>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строительного надзора Камчатского края</t>
  </si>
  <si>
    <t>Избирательная комиссия Камчатского края</t>
  </si>
  <si>
    <t>Министерство экономического развития Камчатского края</t>
  </si>
  <si>
    <t>Министерство спорта Камчатского края</t>
  </si>
  <si>
    <t>Агентство лесного хозяйства Камчатского края</t>
  </si>
  <si>
    <t>Министерство туризма Камчатского края</t>
  </si>
  <si>
    <t>Агентство записи актов гражданского состояния и архивного дела Камчатского края</t>
  </si>
  <si>
    <t>Министерство по делам местного самоуправления и развитию Корякского округа Камчатского края</t>
  </si>
  <si>
    <t>Министерство развития гражданского общества и молодежи Камчатского края</t>
  </si>
  <si>
    <t>ИТОГО</t>
  </si>
  <si>
    <t>19.09.2022</t>
  </si>
  <si>
    <t>Остатки бюджетных средств на 26.09.2022</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</si>
  <si>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</si>
  <si>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</si>
  <si>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</si>
  <si>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</si>
  <si>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</si>
  <si>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</si>
  <si>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</si>
  <si>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</si>
  <si>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</si>
  <si>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осуществление ежемесячных выплат на детей в возрасте от трех до семи лет включительно</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</si>
  <si>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</si>
  <si>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реализацию региональных проектов модернизации первичного звена здравоохранения</t>
  </si>
  <si>
    <t>Субсидии бюджетам субъектов Российской Федерации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</si>
  <si>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</si>
  <si>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</si>
  <si>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реализацию дополнительных мероприятий в сфере занятости населения</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</si>
  <si>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</si>
  <si>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Субсидии бюджетам субъектов Российской Федерации на развитие сети учреждений культурно-досугового типа</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</si>
  <si>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</si>
  <si>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</si>
  <si>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</si>
  <si>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</si>
  <si>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1032-I "О занятости населения в Российской Федерации"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</si>
  <si>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</si>
  <si>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осуществление ежемесячной выплаты в связи с рождением (усыновлением) первого ребенка</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</si>
  <si>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</si>
  <si>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</si>
  <si>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</si>
  <si>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</si>
  <si>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</si>
  <si>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Межбюджетные трансферты, передаваемые бюджетам субъектов Российской Федерации на развитие инфраструктуры дорожного хозяйства</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</si>
  <si>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</si>
  <si>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</si>
  <si>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Межбюджетные трансферты, передаваемые бюджетам субъектов Российской Федерации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</si>
  <si>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Иные межбюджетные трансферты в целях софинансирования расходных обязательств субъектов Российской Федерации на осуществление компенсации предприятиям хлебопекарной промышленности части затрат на производство и реализацию произведенных и реализованных хлеба и хлебобулочных изделий</t>
  </si>
  <si>
    <t>Прочие безвозмездные поступления от государственных (муниципальных) организаций в бюджеты субъектов Российской Федерации</t>
  </si>
  <si>
    <t>Справочно:</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</si>
  <si>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(за период с 01.01.2022 по 26.09.2022)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</si>
</sst>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9"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1"/>
      <color theme="1"/>
      <name val="Times New Roman"/>
      <family val="1"/>
      <charset val="204"/>
    </font>
    <font>
      <b/>
      <sz val="9"/>
      <color theme="0"/>
      <name val="Times New Roman"/>
      <family val="1"/>
      <charset val="204"/>
    </font>
    <font>
      <sz val="12"/>
      <color theme="0"/>
      <name val="Times New Roman"/>
      <family val="1"/>
      <charset val="204"/>
    </font>
    <font>
      <sz val="12"/>
      <color theme="1"/>
      <name val="Times New Roman"/>
      <family val="1"/>
      <charset val="204"/>
    </font>
    <font>
      <sz val="11"/>
      <color theme="0"/>
      <name val="Times New Roman"/>
      <family val="1"/>
      <charset val="204"/>
    </font>
    <font>
      <sz val="11"/>
      <color theme="1"/>
      <name val="Times New Roman"/>
      <family val="1"/>
      <charset val="204"/>
    </font>
    <font>
      <sz val="10"/>
      <color theme="1"/>
      <name val="Times New Roman"/>
      <family val="1"/>
      <charset val="204"/>
    </font>
    <font>
      <sz val="11"/>
      <color theme="0" tint="-0.34998626667073579"/>
      <name val="Times New Roman"/>
      <family val="1"/>
      <charset val="204"/>
    </font>
    <font>
      <b/>
      <sz val="10"/>
      <color theme="1"/>
      <name val="Times New Roman"/>
      <family val="1"/>
      <charset val="204"/>
    </font>
    <font>
      <sz val="10"/>
      <name val="Arial"/>
      <charset val="204"/>
    </font>
    <font>
      <sz val="10"/>
      <color rgb="FF000000"/>
      <name val="Times New Roman"/>
      <family val="2"/>
    </font>
    <font>
      <i/>
      <sz val="11"/>
      <name val="Times New Roman"/>
      <family val="1"/>
      <charset val="204"/>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rgb="FF000000"/>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16" fillId="0" borderId="0"/>
    <xf numFmtId="0" fontId="16" fillId="0" borderId="0" applyNumberFormat="0" applyBorder="0" applyAlignment="0"/>
  </cellStyleXfs>
  <cellXfs count="69">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49" fontId="3" fillId="0" borderId="4"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6" fillId="2" borderId="4" xfId="0" applyNumberFormat="1" applyFont="1" applyFill="1" applyBorder="1" applyAlignment="1">
      <alignment horizontal="left" wrapText="1"/>
    </xf>
    <xf numFmtId="49" fontId="5" fillId="2" borderId="4" xfId="0" applyNumberFormat="1" applyFont="1" applyFill="1" applyBorder="1" applyAlignment="1">
      <alignment horizontal="left" wrapText="1"/>
    </xf>
    <xf numFmtId="0" fontId="7" fillId="0" borderId="4" xfId="0" applyFont="1" applyBorder="1" applyAlignment="1">
      <alignment horizontal="center"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0" fontId="8" fillId="2" borderId="0" xfId="0" applyFont="1" applyFill="1" applyBorder="1" applyAlignment="1"/>
    <xf numFmtId="14" fontId="9" fillId="0" borderId="0" xfId="0" applyNumberFormat="1" applyFont="1"/>
    <xf numFmtId="0" fontId="10" fillId="0" borderId="0" xfId="0" applyFont="1"/>
    <xf numFmtId="0" fontId="1" fillId="2" borderId="0" xfId="0" applyFont="1" applyFill="1" applyBorder="1" applyAlignment="1"/>
    <xf numFmtId="0" fontId="11" fillId="0" borderId="0" xfId="0" applyFont="1"/>
    <xf numFmtId="0" fontId="12" fillId="0" borderId="0" xfId="0" applyFont="1"/>
    <xf numFmtId="0" fontId="13" fillId="0" borderId="0" xfId="0" applyFont="1"/>
    <xf numFmtId="164" fontId="6" fillId="2" borderId="4" xfId="0" applyNumberFormat="1" applyFont="1" applyFill="1" applyBorder="1" applyAlignment="1">
      <alignment horizontal="center" vertical="center" wrapText="1"/>
    </xf>
    <xf numFmtId="164" fontId="6" fillId="2" borderId="4" xfId="0" applyNumberFormat="1" applyFont="1" applyFill="1" applyBorder="1" applyAlignment="1">
      <alignment vertical="center" wrapText="1"/>
    </xf>
    <xf numFmtId="164" fontId="5" fillId="2" borderId="4" xfId="0" applyNumberFormat="1" applyFont="1" applyFill="1" applyBorder="1" applyAlignment="1">
      <alignment horizontal="center" vertical="center" wrapText="1"/>
    </xf>
    <xf numFmtId="0" fontId="7" fillId="0" borderId="4" xfId="0" applyFont="1" applyBorder="1" applyAlignment="1">
      <alignment wrapText="1"/>
    </xf>
    <xf numFmtId="0" fontId="14" fillId="0" borderId="0" xfId="0" applyNumberFormat="1" applyFont="1"/>
    <xf numFmtId="0" fontId="14" fillId="0" borderId="0" xfId="0" applyFont="1"/>
    <xf numFmtId="14" fontId="12" fillId="0" borderId="0" xfId="0" applyNumberFormat="1" applyFont="1"/>
    <xf numFmtId="0" fontId="15" fillId="0" borderId="0" xfId="0" applyFont="1"/>
    <xf numFmtId="0" fontId="12" fillId="0" borderId="0" xfId="0" applyFont="1" applyAlignment="1">
      <alignment horizontal="right"/>
    </xf>
    <xf numFmtId="164" fontId="3" fillId="0" borderId="4" xfId="0" applyNumberFormat="1" applyFont="1" applyBorder="1" applyAlignment="1">
      <alignment horizontal="right" wrapText="1"/>
    </xf>
    <xf numFmtId="164" fontId="2" fillId="0" borderId="4" xfId="0" applyNumberFormat="1" applyFont="1" applyBorder="1" applyAlignment="1">
      <alignment horizontal="right" wrapText="1"/>
    </xf>
    <xf numFmtId="164" fontId="5" fillId="2" borderId="4" xfId="0" applyNumberFormat="1" applyFont="1" applyFill="1" applyBorder="1" applyAlignment="1">
      <alignment horizontal="right" wrapText="1"/>
    </xf>
    <xf numFmtId="164" fontId="7" fillId="0" borderId="4" xfId="0" applyNumberFormat="1" applyFont="1" applyBorder="1" applyAlignment="1">
      <alignment horizontal="right"/>
    </xf>
    <xf numFmtId="14" fontId="14" fillId="0" borderId="0" xfId="0" applyNumberFormat="1" applyFont="1"/>
    <xf numFmtId="164" fontId="2" fillId="0" borderId="0" xfId="0" applyNumberFormat="1" applyFont="1" applyFill="1" applyBorder="1" applyAlignment="1">
      <alignment horizontal="right" wrapText="1"/>
    </xf>
    <xf numFmtId="164" fontId="17" fillId="0" borderId="4" xfId="1" applyNumberFormat="1" applyFont="1" applyFill="1" applyBorder="1" applyAlignment="1" applyProtection="1">
      <alignment horizontal="right" vertical="center"/>
    </xf>
    <xf numFmtId="164" fontId="18" fillId="0" borderId="4" xfId="0" applyNumberFormat="1" applyFont="1" applyFill="1" applyBorder="1" applyAlignment="1">
      <alignment horizontal="right" wrapText="1"/>
    </xf>
    <xf numFmtId="164" fontId="18" fillId="0" borderId="4" xfId="0" applyNumberFormat="1" applyFont="1" applyFill="1" applyBorder="1" applyAlignment="1">
      <alignment horizontal="left" wrapText="1"/>
    </xf>
    <xf numFmtId="0" fontId="18" fillId="0" borderId="4" xfId="0" applyFont="1" applyFill="1" applyBorder="1" applyAlignment="1">
      <alignment horizontal="left" wrapText="1"/>
    </xf>
    <xf numFmtId="0" fontId="18" fillId="0" borderId="4" xfId="0" applyFont="1" applyFill="1" applyBorder="1" applyAlignment="1">
      <alignment horizontal="left" vertical="center" wrapText="1"/>
    </xf>
    <xf numFmtId="49" fontId="17" fillId="0" borderId="7" xfId="1" applyNumberFormat="1" applyFont="1" applyFill="1" applyBorder="1" applyAlignment="1" applyProtection="1">
      <alignment horizontal="left" vertical="center" wrapText="1"/>
    </xf>
    <xf numFmtId="49" fontId="17" fillId="0" borderId="8" xfId="1" applyNumberFormat="1" applyFont="1" applyFill="1" applyBorder="1" applyAlignment="1" applyProtection="1">
      <alignment horizontal="left" vertical="center" wrapText="1"/>
    </xf>
    <xf numFmtId="49" fontId="17" fillId="0" borderId="9" xfId="1" applyNumberFormat="1" applyFont="1" applyFill="1" applyBorder="1" applyAlignment="1" applyProtection="1">
      <alignment horizontal="left" vertical="center" wrapText="1"/>
    </xf>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3">
    <cellStyle name="Обычный" xfId="0" builtinId="0"/>
    <cellStyle name="Обычный 2" xfId="2"/>
    <cellStyle name="Обычный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tabSelected="1" view="pageBreakPreview" zoomScaleNormal="100" zoomScaleSheetLayoutView="100" workbookViewId="0">
      <selection activeCell="E8" sqref="E8"/>
    </sheetView>
  </sheetViews>
  <sheetFormatPr defaultColWidth="8.7109375" defaultRowHeight="15" x14ac:dyDescent="0.25"/>
  <cols>
    <col min="1" max="1" width="69.28515625" style="31" customWidth="1"/>
    <col min="2" max="2" width="13.85546875" style="31" customWidth="1"/>
    <col min="3" max="4" width="14.42578125" style="31" customWidth="1"/>
    <col min="5" max="5" width="12.42578125" style="31" customWidth="1"/>
    <col min="6" max="6" width="12.5703125" style="31" customWidth="1"/>
    <col min="7" max="7" width="16" style="31" bestFit="1" customWidth="1"/>
    <col min="8" max="8" width="8.7109375" style="31"/>
    <col min="9" max="9" width="10.140625" style="31" bestFit="1" customWidth="1"/>
    <col min="10" max="16384" width="8.7109375" style="31"/>
  </cols>
  <sheetData>
    <row r="1" spans="1:9" ht="15.75" x14ac:dyDescent="0.25">
      <c r="A1" s="56" t="s">
        <v>0</v>
      </c>
      <c r="B1" s="56"/>
      <c r="C1" s="56"/>
      <c r="D1" s="56"/>
      <c r="E1" s="56"/>
      <c r="F1" s="37" t="s">
        <v>79</v>
      </c>
      <c r="G1" s="38" t="str">
        <f>TEXT(F1,"[$-FC19]ДД ММММ")</f>
        <v>19 сентября</v>
      </c>
      <c r="H1" s="38" t="str">
        <f>TEXT(F1,"[$-FC19]ДД.ММ.ГГГ \г")</f>
        <v>19.09.2022 г</v>
      </c>
    </row>
    <row r="2" spans="1:9" ht="15.75" x14ac:dyDescent="0.25">
      <c r="A2" s="56" t="str">
        <f>CONCATENATE("с ",G1," по ",G2,"ода")</f>
        <v>с 19 сентября по 26 сентября 2022 года</v>
      </c>
      <c r="B2" s="56"/>
      <c r="C2" s="56"/>
      <c r="D2" s="56"/>
      <c r="E2" s="56"/>
      <c r="F2" s="46">
        <v>44830</v>
      </c>
      <c r="G2" s="38" t="str">
        <f>TEXT(F2,"[$-FC19]ДД ММММ ГГГ \г")</f>
        <v>26 сентября 2022 г</v>
      </c>
      <c r="H2" s="38" t="str">
        <f>TEXT(F2,"[$-FC19]ДД.ММ.ГГГ \г")</f>
        <v>26.09.2022 г</v>
      </c>
      <c r="I2" s="39"/>
    </row>
    <row r="3" spans="1:9" x14ac:dyDescent="0.25">
      <c r="A3" s="1"/>
      <c r="B3" s="2"/>
      <c r="C3" s="2"/>
      <c r="D3" s="2"/>
      <c r="E3" s="3"/>
    </row>
    <row r="4" spans="1:9" x14ac:dyDescent="0.25">
      <c r="A4" s="4"/>
      <c r="B4" s="5"/>
      <c r="C4" s="5"/>
      <c r="D4" s="6"/>
      <c r="E4" s="7" t="s">
        <v>1</v>
      </c>
    </row>
    <row r="5" spans="1:9" x14ac:dyDescent="0.25">
      <c r="A5" s="57" t="str">
        <f>CONCATENATE("Остатки средств на ",H1,".")</f>
        <v>Остатки средств на 19.09.2022 г.</v>
      </c>
      <c r="B5" s="58"/>
      <c r="C5" s="58"/>
      <c r="D5" s="59"/>
      <c r="E5" s="8">
        <v>3516147.5</v>
      </c>
      <c r="F5" s="39"/>
    </row>
    <row r="6" spans="1:9" x14ac:dyDescent="0.25">
      <c r="A6" s="10"/>
      <c r="B6" s="11"/>
      <c r="C6" s="11"/>
      <c r="D6" s="11"/>
      <c r="E6" s="12"/>
    </row>
    <row r="7" spans="1:9" x14ac:dyDescent="0.25">
      <c r="A7" s="66" t="s">
        <v>2</v>
      </c>
      <c r="B7" s="67"/>
      <c r="C7" s="67"/>
      <c r="D7" s="67"/>
      <c r="E7" s="13"/>
    </row>
    <row r="8" spans="1:9" x14ac:dyDescent="0.25">
      <c r="A8" s="61" t="s">
        <v>3</v>
      </c>
      <c r="B8" s="67"/>
      <c r="C8" s="67"/>
      <c r="D8" s="67"/>
      <c r="E8" s="9">
        <f>E46-E9</f>
        <v>93367.048769999878</v>
      </c>
    </row>
    <row r="9" spans="1:9" x14ac:dyDescent="0.25">
      <c r="A9" s="68" t="s">
        <v>4</v>
      </c>
      <c r="B9" s="67"/>
      <c r="C9" s="67"/>
      <c r="D9" s="67"/>
      <c r="E9" s="14">
        <f>SUM(E10:E45)</f>
        <v>674365.01384999999</v>
      </c>
    </row>
    <row r="10" spans="1:9" ht="30" customHeight="1" x14ac:dyDescent="0.25">
      <c r="A10" s="53" t="s">
        <v>81</v>
      </c>
      <c r="B10" s="54"/>
      <c r="C10" s="54"/>
      <c r="D10" s="55"/>
      <c r="E10" s="48">
        <v>52532</v>
      </c>
    </row>
    <row r="11" spans="1:9" x14ac:dyDescent="0.25">
      <c r="A11" s="53" t="s">
        <v>82</v>
      </c>
      <c r="B11" s="54"/>
      <c r="C11" s="54"/>
      <c r="D11" s="55"/>
      <c r="E11" s="48">
        <v>22637.64575</v>
      </c>
    </row>
    <row r="12" spans="1:9" ht="42.75" customHeight="1" x14ac:dyDescent="0.25">
      <c r="A12" s="53" t="s">
        <v>83</v>
      </c>
      <c r="B12" s="54"/>
      <c r="C12" s="54"/>
      <c r="D12" s="55"/>
      <c r="E12" s="48">
        <v>1321.05583</v>
      </c>
    </row>
    <row r="13" spans="1:9" ht="30" customHeight="1" x14ac:dyDescent="0.25">
      <c r="A13" s="53" t="s">
        <v>84</v>
      </c>
      <c r="B13" s="54"/>
      <c r="C13" s="54"/>
      <c r="D13" s="55"/>
      <c r="E13" s="48">
        <v>6412.6861799999997</v>
      </c>
    </row>
    <row r="14" spans="1:9" ht="53.25" customHeight="1" x14ac:dyDescent="0.25">
      <c r="A14" s="53" t="s">
        <v>85</v>
      </c>
      <c r="B14" s="54"/>
      <c r="C14" s="54"/>
      <c r="D14" s="55"/>
      <c r="E14" s="48">
        <v>950</v>
      </c>
    </row>
    <row r="15" spans="1:9" ht="30" customHeight="1" x14ac:dyDescent="0.25">
      <c r="A15" s="53" t="s">
        <v>86</v>
      </c>
      <c r="B15" s="54"/>
      <c r="C15" s="54"/>
      <c r="D15" s="55"/>
      <c r="E15" s="48">
        <v>626.87838999999997</v>
      </c>
    </row>
    <row r="16" spans="1:9" x14ac:dyDescent="0.25">
      <c r="A16" s="53" t="s">
        <v>87</v>
      </c>
      <c r="B16" s="54"/>
      <c r="C16" s="54"/>
      <c r="D16" s="55"/>
      <c r="E16" s="48">
        <v>32.000390000000003</v>
      </c>
    </row>
    <row r="17" spans="1:5" ht="30" customHeight="1" x14ac:dyDescent="0.25">
      <c r="A17" s="53" t="s">
        <v>88</v>
      </c>
      <c r="B17" s="54"/>
      <c r="C17" s="54"/>
      <c r="D17" s="55"/>
      <c r="E17" s="48">
        <v>20.5</v>
      </c>
    </row>
    <row r="18" spans="1:5" ht="38.25" customHeight="1" x14ac:dyDescent="0.25">
      <c r="A18" s="53" t="s">
        <v>89</v>
      </c>
      <c r="B18" s="54"/>
      <c r="C18" s="54"/>
      <c r="D18" s="55"/>
      <c r="E18" s="48">
        <v>3800</v>
      </c>
    </row>
    <row r="19" spans="1:5" ht="30" customHeight="1" x14ac:dyDescent="0.25">
      <c r="A19" s="53" t="s">
        <v>90</v>
      </c>
      <c r="B19" s="54"/>
      <c r="C19" s="54"/>
      <c r="D19" s="55"/>
      <c r="E19" s="48">
        <v>4320.3620300000002</v>
      </c>
    </row>
    <row r="20" spans="1:5" ht="30" customHeight="1" x14ac:dyDescent="0.25">
      <c r="A20" s="53" t="s">
        <v>91</v>
      </c>
      <c r="B20" s="54"/>
      <c r="C20" s="54"/>
      <c r="D20" s="55"/>
      <c r="E20" s="48">
        <v>2731.0342900000001</v>
      </c>
    </row>
    <row r="21" spans="1:5" ht="30" customHeight="1" x14ac:dyDescent="0.25">
      <c r="A21" s="53" t="s">
        <v>92</v>
      </c>
      <c r="B21" s="54"/>
      <c r="C21" s="54"/>
      <c r="D21" s="55"/>
      <c r="E21" s="48">
        <v>12470.755709999999</v>
      </c>
    </row>
    <row r="22" spans="1:5" ht="30" customHeight="1" x14ac:dyDescent="0.25">
      <c r="A22" s="53" t="s">
        <v>93</v>
      </c>
      <c r="B22" s="54"/>
      <c r="C22" s="54"/>
      <c r="D22" s="55"/>
      <c r="E22" s="48">
        <v>1271.9583399999999</v>
      </c>
    </row>
    <row r="23" spans="1:5" ht="30" customHeight="1" x14ac:dyDescent="0.25">
      <c r="A23" s="53" t="s">
        <v>94</v>
      </c>
      <c r="B23" s="54"/>
      <c r="C23" s="54"/>
      <c r="D23" s="55"/>
      <c r="E23" s="48">
        <v>1478.5804499999999</v>
      </c>
    </row>
    <row r="24" spans="1:5" ht="30" customHeight="1" x14ac:dyDescent="0.25">
      <c r="A24" s="53" t="s">
        <v>95</v>
      </c>
      <c r="B24" s="54"/>
      <c r="C24" s="54"/>
      <c r="D24" s="55"/>
      <c r="E24" s="48">
        <v>48.958280000000002</v>
      </c>
    </row>
    <row r="25" spans="1:5" x14ac:dyDescent="0.25">
      <c r="A25" s="53" t="s">
        <v>96</v>
      </c>
      <c r="B25" s="54"/>
      <c r="C25" s="54"/>
      <c r="D25" s="55"/>
      <c r="E25" s="48">
        <v>664.03742</v>
      </c>
    </row>
    <row r="26" spans="1:5" ht="30" customHeight="1" x14ac:dyDescent="0.25">
      <c r="A26" s="53" t="s">
        <v>97</v>
      </c>
      <c r="B26" s="54"/>
      <c r="C26" s="54"/>
      <c r="D26" s="55"/>
      <c r="E26" s="48">
        <v>666.97418000000005</v>
      </c>
    </row>
    <row r="27" spans="1:5" x14ac:dyDescent="0.25">
      <c r="A27" s="53" t="s">
        <v>98</v>
      </c>
      <c r="B27" s="54"/>
      <c r="C27" s="54"/>
      <c r="D27" s="55"/>
      <c r="E27" s="48">
        <v>6455.0318500000003</v>
      </c>
    </row>
    <row r="28" spans="1:5" ht="30" customHeight="1" x14ac:dyDescent="0.25">
      <c r="A28" s="53" t="s">
        <v>99</v>
      </c>
      <c r="B28" s="54"/>
      <c r="C28" s="54"/>
      <c r="D28" s="55"/>
      <c r="E28" s="48">
        <v>332.5</v>
      </c>
    </row>
    <row r="29" spans="1:5" ht="39.75" customHeight="1" x14ac:dyDescent="0.25">
      <c r="A29" s="53" t="s">
        <v>100</v>
      </c>
      <c r="B29" s="54"/>
      <c r="C29" s="54"/>
      <c r="D29" s="55"/>
      <c r="E29" s="48">
        <v>399.48766999999998</v>
      </c>
    </row>
    <row r="30" spans="1:5" x14ac:dyDescent="0.25">
      <c r="A30" s="53" t="s">
        <v>101</v>
      </c>
      <c r="B30" s="54"/>
      <c r="C30" s="54"/>
      <c r="D30" s="55"/>
      <c r="E30" s="48">
        <v>1701.2062000000001</v>
      </c>
    </row>
    <row r="31" spans="1:5" x14ac:dyDescent="0.25">
      <c r="A31" s="53" t="s">
        <v>102</v>
      </c>
      <c r="B31" s="54"/>
      <c r="C31" s="54"/>
      <c r="D31" s="55"/>
      <c r="E31" s="48">
        <v>12.419790000000001</v>
      </c>
    </row>
    <row r="32" spans="1:5" ht="42" customHeight="1" x14ac:dyDescent="0.25">
      <c r="A32" s="53" t="s">
        <v>103</v>
      </c>
      <c r="B32" s="54"/>
      <c r="C32" s="54"/>
      <c r="D32" s="55"/>
      <c r="E32" s="48">
        <v>2719.0207</v>
      </c>
    </row>
    <row r="33" spans="1:5" ht="39.75" customHeight="1" x14ac:dyDescent="0.25">
      <c r="A33" s="53" t="s">
        <v>104</v>
      </c>
      <c r="B33" s="54"/>
      <c r="C33" s="54"/>
      <c r="D33" s="55"/>
      <c r="E33" s="48">
        <v>180.6</v>
      </c>
    </row>
    <row r="34" spans="1:5" ht="30" customHeight="1" x14ac:dyDescent="0.25">
      <c r="A34" s="53" t="s">
        <v>105</v>
      </c>
      <c r="B34" s="54"/>
      <c r="C34" s="54"/>
      <c r="D34" s="55"/>
      <c r="E34" s="48">
        <v>2438.44236</v>
      </c>
    </row>
    <row r="35" spans="1:5" x14ac:dyDescent="0.25">
      <c r="A35" s="53" t="s">
        <v>106</v>
      </c>
      <c r="B35" s="54"/>
      <c r="C35" s="54"/>
      <c r="D35" s="55"/>
      <c r="E35" s="48">
        <v>137.75237999999999</v>
      </c>
    </row>
    <row r="36" spans="1:5" ht="30" customHeight="1" x14ac:dyDescent="0.25">
      <c r="A36" s="53" t="s">
        <v>107</v>
      </c>
      <c r="B36" s="54"/>
      <c r="C36" s="54"/>
      <c r="D36" s="55"/>
      <c r="E36" s="48">
        <v>102.64568</v>
      </c>
    </row>
    <row r="37" spans="1:5" ht="30" customHeight="1" x14ac:dyDescent="0.25">
      <c r="A37" s="53" t="s">
        <v>108</v>
      </c>
      <c r="B37" s="54"/>
      <c r="C37" s="54"/>
      <c r="D37" s="55"/>
      <c r="E37" s="48">
        <v>249.98400000000001</v>
      </c>
    </row>
    <row r="38" spans="1:5" ht="30" customHeight="1" x14ac:dyDescent="0.25">
      <c r="A38" s="53" t="s">
        <v>109</v>
      </c>
      <c r="B38" s="54"/>
      <c r="C38" s="54"/>
      <c r="D38" s="55"/>
      <c r="E38" s="48">
        <v>515.24210000000005</v>
      </c>
    </row>
    <row r="39" spans="1:5" ht="30" customHeight="1" x14ac:dyDescent="0.25">
      <c r="A39" s="53" t="s">
        <v>110</v>
      </c>
      <c r="B39" s="54"/>
      <c r="C39" s="54"/>
      <c r="D39" s="55"/>
      <c r="E39" s="48">
        <v>7029.9128000000001</v>
      </c>
    </row>
    <row r="40" spans="1:5" ht="30" customHeight="1" x14ac:dyDescent="0.25">
      <c r="A40" s="53" t="s">
        <v>111</v>
      </c>
      <c r="B40" s="54"/>
      <c r="C40" s="54"/>
      <c r="D40" s="55"/>
      <c r="E40" s="48">
        <v>80156.873000000007</v>
      </c>
    </row>
    <row r="41" spans="1:5" ht="39" customHeight="1" x14ac:dyDescent="0.25">
      <c r="A41" s="53" t="s">
        <v>112</v>
      </c>
      <c r="B41" s="54"/>
      <c r="C41" s="54"/>
      <c r="D41" s="55"/>
      <c r="E41" s="48">
        <v>21108.283200000002</v>
      </c>
    </row>
    <row r="42" spans="1:5" ht="30" customHeight="1" x14ac:dyDescent="0.25">
      <c r="A42" s="53" t="s">
        <v>113</v>
      </c>
      <c r="B42" s="54"/>
      <c r="C42" s="54"/>
      <c r="D42" s="55"/>
      <c r="E42" s="48">
        <v>2022.8137099999999</v>
      </c>
    </row>
    <row r="43" spans="1:5" ht="33.75" customHeight="1" x14ac:dyDescent="0.25">
      <c r="A43" s="53" t="s">
        <v>114</v>
      </c>
      <c r="B43" s="54"/>
      <c r="C43" s="54"/>
      <c r="D43" s="55"/>
      <c r="E43" s="48">
        <v>435278.49466000003</v>
      </c>
    </row>
    <row r="44" spans="1:5" ht="36.75" customHeight="1" x14ac:dyDescent="0.25">
      <c r="A44" s="53" t="s">
        <v>115</v>
      </c>
      <c r="B44" s="54"/>
      <c r="C44" s="54"/>
      <c r="D44" s="55"/>
      <c r="E44" s="48">
        <v>1438.8765100000001</v>
      </c>
    </row>
    <row r="45" spans="1:5" x14ac:dyDescent="0.25">
      <c r="A45" s="53" t="s">
        <v>116</v>
      </c>
      <c r="B45" s="54"/>
      <c r="C45" s="54"/>
      <c r="D45" s="55"/>
      <c r="E45" s="48">
        <v>100</v>
      </c>
    </row>
    <row r="46" spans="1:5" x14ac:dyDescent="0.25">
      <c r="A46" s="60" t="s">
        <v>5</v>
      </c>
      <c r="B46" s="61"/>
      <c r="C46" s="61"/>
      <c r="D46" s="61"/>
      <c r="E46" s="13">
        <f>'Муниципальные районы'!B23-Учреждения!E5+'Муниципальные районы'!B22</f>
        <v>767732.06261999987</v>
      </c>
    </row>
    <row r="47" spans="1:5" x14ac:dyDescent="0.25">
      <c r="A47" s="50" t="s">
        <v>117</v>
      </c>
      <c r="B47" s="51"/>
      <c r="C47" s="51"/>
      <c r="D47" s="51"/>
      <c r="E47" s="47"/>
    </row>
    <row r="48" spans="1:5" ht="82.5" customHeight="1" x14ac:dyDescent="0.25">
      <c r="A48" s="52" t="s">
        <v>118</v>
      </c>
      <c r="B48" s="52"/>
      <c r="C48" s="52"/>
      <c r="D48" s="52"/>
      <c r="E48" s="49">
        <v>4062150.3</v>
      </c>
    </row>
    <row r="49" spans="1:6" x14ac:dyDescent="0.25">
      <c r="A49" s="15"/>
      <c r="B49" s="16"/>
      <c r="C49" s="16"/>
      <c r="D49" s="6"/>
      <c r="E49" s="17"/>
    </row>
    <row r="50" spans="1:6" x14ac:dyDescent="0.25">
      <c r="A50" s="62" t="s">
        <v>14</v>
      </c>
      <c r="B50" s="64" t="s">
        <v>6</v>
      </c>
      <c r="C50" s="65" t="s">
        <v>7</v>
      </c>
      <c r="D50" s="65"/>
      <c r="E50" s="65"/>
    </row>
    <row r="51" spans="1:6" ht="90" x14ac:dyDescent="0.25">
      <c r="A51" s="63"/>
      <c r="B51" s="64"/>
      <c r="C51" s="18" t="s">
        <v>8</v>
      </c>
      <c r="D51" s="18" t="s">
        <v>9</v>
      </c>
      <c r="E51" s="18" t="s">
        <v>10</v>
      </c>
    </row>
    <row r="52" spans="1:6" x14ac:dyDescent="0.25">
      <c r="A52" s="19" t="s">
        <v>49</v>
      </c>
      <c r="B52" s="42">
        <v>422.92003999999997</v>
      </c>
      <c r="C52" s="42">
        <v>233.00124</v>
      </c>
      <c r="D52" s="42"/>
      <c r="E52" s="42"/>
      <c r="F52" s="41"/>
    </row>
    <row r="53" spans="1:6" x14ac:dyDescent="0.25">
      <c r="A53" s="19" t="s">
        <v>50</v>
      </c>
      <c r="B53" s="42">
        <v>200</v>
      </c>
      <c r="C53" s="42"/>
      <c r="D53" s="42"/>
      <c r="E53" s="42"/>
      <c r="F53" s="41"/>
    </row>
    <row r="54" spans="1:6" x14ac:dyDescent="0.25">
      <c r="A54" s="19" t="s">
        <v>51</v>
      </c>
      <c r="B54" s="42">
        <v>9833.71047</v>
      </c>
      <c r="C54" s="42">
        <v>383.11819000000003</v>
      </c>
      <c r="D54" s="42">
        <v>115.7017</v>
      </c>
      <c r="E54" s="42"/>
      <c r="F54" s="41"/>
    </row>
    <row r="55" spans="1:6" ht="30" x14ac:dyDescent="0.25">
      <c r="A55" s="19" t="s">
        <v>52</v>
      </c>
      <c r="B55" s="42">
        <v>904.41425000000004</v>
      </c>
      <c r="C55" s="42"/>
      <c r="D55" s="42"/>
      <c r="E55" s="42"/>
      <c r="F55" s="41"/>
    </row>
    <row r="56" spans="1:6" x14ac:dyDescent="0.25">
      <c r="A56" s="19" t="s">
        <v>53</v>
      </c>
      <c r="B56" s="42">
        <v>256.88238999999999</v>
      </c>
      <c r="C56" s="42">
        <v>203</v>
      </c>
      <c r="D56" s="42"/>
      <c r="E56" s="42"/>
      <c r="F56" s="41"/>
    </row>
    <row r="57" spans="1:6" ht="30" x14ac:dyDescent="0.25">
      <c r="A57" s="19" t="s">
        <v>54</v>
      </c>
      <c r="B57" s="42">
        <v>128786.42264999999</v>
      </c>
      <c r="C57" s="42"/>
      <c r="D57" s="42"/>
      <c r="E57" s="42"/>
      <c r="F57" s="41"/>
    </row>
    <row r="58" spans="1:6" x14ac:dyDescent="0.25">
      <c r="A58" s="19" t="s">
        <v>55</v>
      </c>
      <c r="B58" s="42">
        <v>29.8</v>
      </c>
      <c r="C58" s="42"/>
      <c r="D58" s="42"/>
      <c r="E58" s="42"/>
      <c r="F58" s="41"/>
    </row>
    <row r="59" spans="1:6" x14ac:dyDescent="0.25">
      <c r="A59" s="19" t="s">
        <v>56</v>
      </c>
      <c r="B59" s="42">
        <v>58819.722820000003</v>
      </c>
      <c r="C59" s="42">
        <v>1100</v>
      </c>
      <c r="D59" s="42">
        <v>1175.1199999999999</v>
      </c>
      <c r="E59" s="42"/>
      <c r="F59" s="41"/>
    </row>
    <row r="60" spans="1:6" x14ac:dyDescent="0.25">
      <c r="A60" s="19" t="s">
        <v>57</v>
      </c>
      <c r="B60" s="42">
        <v>46583.447549999997</v>
      </c>
      <c r="C60" s="42"/>
      <c r="D60" s="42"/>
      <c r="E60" s="42"/>
      <c r="F60" s="41"/>
    </row>
    <row r="61" spans="1:6" x14ac:dyDescent="0.25">
      <c r="A61" s="19" t="s">
        <v>58</v>
      </c>
      <c r="B61" s="42">
        <v>31438.316750000002</v>
      </c>
      <c r="C61" s="42"/>
      <c r="D61" s="42"/>
      <c r="E61" s="42">
        <v>3122.5590000000002</v>
      </c>
      <c r="F61" s="41"/>
    </row>
    <row r="62" spans="1:6" ht="30" x14ac:dyDescent="0.25">
      <c r="A62" s="19" t="s">
        <v>59</v>
      </c>
      <c r="B62" s="42">
        <v>61103.258970000003</v>
      </c>
      <c r="C62" s="42">
        <v>3350</v>
      </c>
      <c r="D62" s="42">
        <v>1200</v>
      </c>
      <c r="E62" s="42">
        <v>43070.173289999999</v>
      </c>
      <c r="F62" s="41"/>
    </row>
    <row r="63" spans="1:6" x14ac:dyDescent="0.25">
      <c r="A63" s="19" t="s">
        <v>60</v>
      </c>
      <c r="B63" s="42">
        <v>7131.1438600000001</v>
      </c>
      <c r="C63" s="42">
        <v>500</v>
      </c>
      <c r="D63" s="42"/>
      <c r="E63" s="42"/>
      <c r="F63" s="41"/>
    </row>
    <row r="64" spans="1:6" x14ac:dyDescent="0.25">
      <c r="A64" s="19" t="s">
        <v>61</v>
      </c>
      <c r="B64" s="42">
        <v>2477.46</v>
      </c>
      <c r="C64" s="42"/>
      <c r="D64" s="42"/>
      <c r="E64" s="42"/>
      <c r="F64" s="41"/>
    </row>
    <row r="65" spans="1:6" x14ac:dyDescent="0.25">
      <c r="A65" s="19" t="s">
        <v>62</v>
      </c>
      <c r="B65" s="42">
        <v>2319.6691000000001</v>
      </c>
      <c r="C65" s="42"/>
      <c r="D65" s="42"/>
      <c r="E65" s="42"/>
      <c r="F65" s="41"/>
    </row>
    <row r="66" spans="1:6" ht="30" x14ac:dyDescent="0.25">
      <c r="A66" s="19" t="s">
        <v>63</v>
      </c>
      <c r="B66" s="42">
        <v>173.75</v>
      </c>
      <c r="C66" s="42"/>
      <c r="D66" s="42"/>
      <c r="E66" s="42"/>
      <c r="F66" s="41"/>
    </row>
    <row r="67" spans="1:6" x14ac:dyDescent="0.25">
      <c r="A67" s="19" t="s">
        <v>64</v>
      </c>
      <c r="B67" s="42">
        <v>2409.6481800000001</v>
      </c>
      <c r="C67" s="42">
        <v>1106.0650900000001</v>
      </c>
      <c r="D67" s="42">
        <v>280</v>
      </c>
      <c r="E67" s="42">
        <v>69.214849999999998</v>
      </c>
      <c r="F67" s="41"/>
    </row>
    <row r="68" spans="1:6" x14ac:dyDescent="0.25">
      <c r="A68" s="19" t="s">
        <v>65</v>
      </c>
      <c r="B68" s="42">
        <v>906.55399999999997</v>
      </c>
      <c r="C68" s="42"/>
      <c r="D68" s="42"/>
      <c r="E68" s="42"/>
      <c r="F68" s="41"/>
    </row>
    <row r="69" spans="1:6" x14ac:dyDescent="0.25">
      <c r="A69" s="19" t="s">
        <v>66</v>
      </c>
      <c r="B69" s="42">
        <v>210416.44123</v>
      </c>
      <c r="C69" s="42">
        <v>300</v>
      </c>
      <c r="D69" s="42"/>
      <c r="E69" s="42"/>
      <c r="F69" s="41"/>
    </row>
    <row r="70" spans="1:6" ht="30" x14ac:dyDescent="0.25">
      <c r="A70" s="19" t="s">
        <v>67</v>
      </c>
      <c r="B70" s="42">
        <v>1145.81537</v>
      </c>
      <c r="C70" s="42"/>
      <c r="D70" s="42"/>
      <c r="E70" s="42"/>
      <c r="F70" s="41"/>
    </row>
    <row r="71" spans="1:6" x14ac:dyDescent="0.25">
      <c r="A71" s="19" t="s">
        <v>68</v>
      </c>
      <c r="B71" s="42">
        <v>194.1086</v>
      </c>
      <c r="C71" s="42">
        <v>159.23796999999999</v>
      </c>
      <c r="D71" s="42">
        <v>34.870629999999998</v>
      </c>
      <c r="E71" s="42"/>
      <c r="F71" s="41"/>
    </row>
    <row r="72" spans="1:6" x14ac:dyDescent="0.25">
      <c r="A72" s="19" t="s">
        <v>69</v>
      </c>
      <c r="B72" s="42">
        <v>-230.721</v>
      </c>
      <c r="C72" s="42">
        <v>-600</v>
      </c>
      <c r="D72" s="42">
        <v>390</v>
      </c>
      <c r="E72" s="42"/>
      <c r="F72" s="41"/>
    </row>
    <row r="73" spans="1:6" x14ac:dyDescent="0.25">
      <c r="A73" s="19" t="s">
        <v>70</v>
      </c>
      <c r="B73" s="42">
        <v>182.96001999999999</v>
      </c>
      <c r="C73" s="42">
        <v>182.96001999999999</v>
      </c>
      <c r="D73" s="42"/>
      <c r="E73" s="42"/>
      <c r="F73" s="41"/>
    </row>
    <row r="74" spans="1:6" x14ac:dyDescent="0.25">
      <c r="A74" s="19" t="s">
        <v>71</v>
      </c>
      <c r="B74" s="42">
        <v>23877.67239</v>
      </c>
      <c r="C74" s="42">
        <v>5000</v>
      </c>
      <c r="D74" s="42"/>
      <c r="E74" s="42"/>
      <c r="F74" s="41"/>
    </row>
    <row r="75" spans="1:6" x14ac:dyDescent="0.25">
      <c r="A75" s="19" t="s">
        <v>72</v>
      </c>
      <c r="B75" s="42">
        <v>-4738.98909</v>
      </c>
      <c r="C75" s="42"/>
      <c r="D75" s="42"/>
      <c r="E75" s="42"/>
      <c r="F75" s="41"/>
    </row>
    <row r="76" spans="1:6" x14ac:dyDescent="0.25">
      <c r="A76" s="19" t="s">
        <v>73</v>
      </c>
      <c r="B76" s="42">
        <v>772.14746000000002</v>
      </c>
      <c r="C76" s="42">
        <v>656.58975999999996</v>
      </c>
      <c r="D76" s="42">
        <v>156.39125000000001</v>
      </c>
      <c r="E76" s="42"/>
      <c r="F76" s="41"/>
    </row>
    <row r="77" spans="1:6" x14ac:dyDescent="0.25">
      <c r="A77" s="19" t="s">
        <v>74</v>
      </c>
      <c r="B77" s="42">
        <v>4635.7325899999996</v>
      </c>
      <c r="C77" s="42"/>
      <c r="D77" s="42"/>
      <c r="E77" s="42"/>
      <c r="F77" s="41"/>
    </row>
    <row r="78" spans="1:6" ht="30" x14ac:dyDescent="0.25">
      <c r="A78" s="19" t="s">
        <v>75</v>
      </c>
      <c r="B78" s="42">
        <v>688.45632999999998</v>
      </c>
      <c r="C78" s="42">
        <v>300</v>
      </c>
      <c r="D78" s="42"/>
      <c r="E78" s="42"/>
      <c r="F78" s="41"/>
    </row>
    <row r="79" spans="1:6" ht="30" x14ac:dyDescent="0.25">
      <c r="A79" s="19" t="s">
        <v>76</v>
      </c>
      <c r="B79" s="42">
        <v>3103.06657</v>
      </c>
      <c r="C79" s="42"/>
      <c r="D79" s="42"/>
      <c r="E79" s="42"/>
      <c r="F79" s="41"/>
    </row>
    <row r="80" spans="1:6" ht="30" x14ac:dyDescent="0.25">
      <c r="A80" s="19" t="s">
        <v>77</v>
      </c>
      <c r="B80" s="42">
        <v>2066.6516099999999</v>
      </c>
      <c r="C80" s="42">
        <v>-271.12222000000003</v>
      </c>
      <c r="D80" s="42">
        <v>-387.05867000000001</v>
      </c>
      <c r="E80" s="42"/>
      <c r="F80" s="41"/>
    </row>
    <row r="81" spans="1:6" x14ac:dyDescent="0.25">
      <c r="A81" s="20" t="s">
        <v>78</v>
      </c>
      <c r="B81" s="43">
        <v>595910.46311000001</v>
      </c>
      <c r="C81" s="43">
        <v>12602.850049999999</v>
      </c>
      <c r="D81" s="43">
        <v>2965.0249100000001</v>
      </c>
      <c r="E81" s="43">
        <v>46261.947139999997</v>
      </c>
      <c r="F81" s="41"/>
    </row>
    <row r="82" spans="1:6" x14ac:dyDescent="0.25">
      <c r="B82" s="41"/>
      <c r="C82" s="41"/>
      <c r="D82" s="41"/>
      <c r="E82" s="41"/>
    </row>
  </sheetData>
  <mergeCells count="48">
    <mergeCell ref="A1:E1"/>
    <mergeCell ref="A2:E2"/>
    <mergeCell ref="A5:D5"/>
    <mergeCell ref="A46:D46"/>
    <mergeCell ref="A50:A51"/>
    <mergeCell ref="B50:B51"/>
    <mergeCell ref="C50:E50"/>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A34:D34"/>
    <mergeCell ref="A35:D35"/>
    <mergeCell ref="A36:D36"/>
    <mergeCell ref="A37:D37"/>
    <mergeCell ref="A38:D38"/>
    <mergeCell ref="A39:D39"/>
    <mergeCell ref="A40:D40"/>
    <mergeCell ref="A47:D47"/>
    <mergeCell ref="A48:D48"/>
    <mergeCell ref="A41:D41"/>
    <mergeCell ref="A42:D42"/>
    <mergeCell ref="A43:D43"/>
    <mergeCell ref="A44:D44"/>
    <mergeCell ref="A45:D4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view="pageBreakPreview" topLeftCell="A16" zoomScaleNormal="100" zoomScaleSheetLayoutView="100" workbookViewId="0">
      <selection activeCell="D23" sqref="D23"/>
    </sheetView>
  </sheetViews>
  <sheetFormatPr defaultColWidth="8.7109375" defaultRowHeight="15" x14ac:dyDescent="0.25"/>
  <cols>
    <col min="1" max="1" width="38.28515625" style="31" customWidth="1"/>
    <col min="2" max="2" width="13.140625" style="31" customWidth="1"/>
    <col min="3" max="3" width="10.5703125" style="31" customWidth="1"/>
    <col min="4" max="4" width="11.42578125" style="31" customWidth="1"/>
    <col min="5" max="5" width="13.140625" style="31" customWidth="1"/>
    <col min="6" max="6" width="12.140625" style="31" customWidth="1"/>
    <col min="7" max="7" width="12.5703125" style="31" customWidth="1"/>
    <col min="8" max="8" width="12.7109375" style="31" customWidth="1"/>
    <col min="9" max="9" width="10.85546875" style="31" customWidth="1"/>
    <col min="10" max="10" width="12.7109375" style="31" customWidth="1"/>
    <col min="11" max="11" width="11" style="31" customWidth="1"/>
    <col min="12" max="13" width="11.85546875" style="31" customWidth="1"/>
    <col min="14" max="14" width="11.140625" style="31" customWidth="1"/>
    <col min="15" max="15" width="11.5703125" style="31" customWidth="1"/>
    <col min="16" max="16384" width="8.7109375" style="31"/>
  </cols>
  <sheetData>
    <row r="1" spans="1:20" s="28" customFormat="1" ht="15.75" x14ac:dyDescent="0.25">
      <c r="A1" s="27" t="s">
        <v>48</v>
      </c>
      <c r="C1" s="29" t="s">
        <v>13</v>
      </c>
    </row>
    <row r="2" spans="1:20" x14ac:dyDescent="0.25">
      <c r="A2" s="30" t="str">
        <f>TEXT(EndData2,"[$-FC19]ДД.ММ.ГГГ")</f>
        <v>23.09.2022</v>
      </c>
      <c r="B2" s="30">
        <f>A2+1</f>
        <v>44828</v>
      </c>
      <c r="C2" s="26" t="str">
        <f>TEXT(B2,"[$-FC19]ДД.ММ.ГГГ")</f>
        <v>24.09.2022</v>
      </c>
      <c r="P2" s="32" t="s">
        <v>12</v>
      </c>
    </row>
    <row r="3" spans="1:20" ht="51.75" customHeight="1" x14ac:dyDescent="0.25">
      <c r="A3" s="23" t="s">
        <v>15</v>
      </c>
      <c r="B3" s="33" t="s">
        <v>16</v>
      </c>
      <c r="C3" s="34" t="s">
        <v>17</v>
      </c>
      <c r="D3" s="34" t="s">
        <v>18</v>
      </c>
      <c r="E3" s="34" t="s">
        <v>19</v>
      </c>
      <c r="F3" s="34" t="s">
        <v>20</v>
      </c>
      <c r="G3" s="34" t="s">
        <v>21</v>
      </c>
      <c r="H3" s="34" t="s">
        <v>22</v>
      </c>
      <c r="I3" s="34" t="s">
        <v>23</v>
      </c>
      <c r="J3" s="34" t="s">
        <v>24</v>
      </c>
      <c r="K3" s="34" t="s">
        <v>25</v>
      </c>
      <c r="L3" s="34" t="s">
        <v>26</v>
      </c>
      <c r="M3" s="34" t="s">
        <v>27</v>
      </c>
      <c r="N3" s="34" t="s">
        <v>28</v>
      </c>
      <c r="O3" s="34" t="s">
        <v>29</v>
      </c>
      <c r="P3" s="35" t="s">
        <v>11</v>
      </c>
    </row>
    <row r="4" spans="1:20" ht="26.25" x14ac:dyDescent="0.25">
      <c r="A4" s="21" t="s">
        <v>31</v>
      </c>
      <c r="B4" s="24">
        <v>25460.591950000002</v>
      </c>
      <c r="C4" s="24"/>
      <c r="D4" s="24"/>
      <c r="E4" s="24"/>
      <c r="F4" s="24">
        <v>0.1</v>
      </c>
      <c r="G4" s="24"/>
      <c r="H4" s="24">
        <v>19882.903839999999</v>
      </c>
      <c r="I4" s="24"/>
      <c r="J4" s="24"/>
      <c r="K4" s="24">
        <v>1000.3964</v>
      </c>
      <c r="L4" s="24"/>
      <c r="M4" s="24"/>
      <c r="N4" s="24"/>
      <c r="O4" s="24">
        <v>60.225000000000001</v>
      </c>
      <c r="P4" s="44">
        <v>46404.217190000003</v>
      </c>
      <c r="Q4" s="32"/>
      <c r="R4" s="32"/>
      <c r="S4" s="32"/>
      <c r="T4" s="32"/>
    </row>
    <row r="5" spans="1:20" ht="102.75" x14ac:dyDescent="0.25">
      <c r="A5" s="21" t="s">
        <v>32</v>
      </c>
      <c r="B5" s="24">
        <v>12728.597089999999</v>
      </c>
      <c r="C5" s="24">
        <v>5494.30962</v>
      </c>
      <c r="D5" s="24"/>
      <c r="E5" s="24"/>
      <c r="F5" s="24"/>
      <c r="G5" s="24"/>
      <c r="H5" s="24"/>
      <c r="I5" s="24"/>
      <c r="J5" s="24"/>
      <c r="K5" s="24"/>
      <c r="L5" s="24"/>
      <c r="M5" s="24"/>
      <c r="N5" s="24">
        <v>927.41819999999996</v>
      </c>
      <c r="O5" s="24"/>
      <c r="P5" s="44">
        <v>19150.324909999999</v>
      </c>
      <c r="Q5" s="32"/>
      <c r="R5" s="32"/>
      <c r="S5" s="32"/>
      <c r="T5" s="32"/>
    </row>
    <row r="6" spans="1:20" ht="39" x14ac:dyDescent="0.25">
      <c r="A6" s="21" t="s">
        <v>33</v>
      </c>
      <c r="B6" s="24">
        <v>16347.605750000001</v>
      </c>
      <c r="C6" s="24"/>
      <c r="D6" s="24"/>
      <c r="E6" s="24"/>
      <c r="F6" s="24"/>
      <c r="G6" s="24"/>
      <c r="H6" s="24"/>
      <c r="I6" s="24"/>
      <c r="J6" s="24"/>
      <c r="K6" s="24"/>
      <c r="L6" s="24"/>
      <c r="M6" s="24"/>
      <c r="N6" s="24"/>
      <c r="O6" s="24"/>
      <c r="P6" s="44">
        <v>16347.605750000001</v>
      </c>
      <c r="Q6" s="32"/>
      <c r="R6" s="32"/>
      <c r="S6" s="32"/>
      <c r="T6" s="32"/>
    </row>
    <row r="7" spans="1:20" ht="319.5" x14ac:dyDescent="0.25">
      <c r="A7" s="21" t="s">
        <v>34</v>
      </c>
      <c r="B7" s="24"/>
      <c r="C7" s="24"/>
      <c r="D7" s="24"/>
      <c r="E7" s="24"/>
      <c r="F7" s="24"/>
      <c r="G7" s="24"/>
      <c r="H7" s="24">
        <v>138</v>
      </c>
      <c r="I7" s="24"/>
      <c r="J7" s="24"/>
      <c r="K7" s="24"/>
      <c r="L7" s="24"/>
      <c r="M7" s="24"/>
      <c r="N7" s="24"/>
      <c r="O7" s="24"/>
      <c r="P7" s="44">
        <v>138</v>
      </c>
      <c r="Q7" s="32"/>
      <c r="R7" s="32"/>
      <c r="S7" s="32"/>
      <c r="T7" s="32"/>
    </row>
    <row r="8" spans="1:20" ht="153.75" x14ac:dyDescent="0.25">
      <c r="A8" s="21" t="s">
        <v>35</v>
      </c>
      <c r="B8" s="24"/>
      <c r="C8" s="24"/>
      <c r="D8" s="24"/>
      <c r="E8" s="24">
        <v>9700</v>
      </c>
      <c r="F8" s="24"/>
      <c r="G8" s="24"/>
      <c r="H8" s="24"/>
      <c r="I8" s="24"/>
      <c r="J8" s="24"/>
      <c r="K8" s="24"/>
      <c r="L8" s="24"/>
      <c r="M8" s="24"/>
      <c r="N8" s="24">
        <v>11105.660400000001</v>
      </c>
      <c r="O8" s="24"/>
      <c r="P8" s="44">
        <v>20805.660400000001</v>
      </c>
      <c r="Q8" s="32"/>
      <c r="R8" s="32"/>
      <c r="S8" s="32"/>
      <c r="T8" s="32"/>
    </row>
    <row r="9" spans="1:20" ht="115.5" x14ac:dyDescent="0.25">
      <c r="A9" s="21" t="s">
        <v>36</v>
      </c>
      <c r="B9" s="24"/>
      <c r="C9" s="24"/>
      <c r="D9" s="24"/>
      <c r="E9" s="24"/>
      <c r="F9" s="24"/>
      <c r="G9" s="24"/>
      <c r="H9" s="24"/>
      <c r="I9" s="24"/>
      <c r="J9" s="24"/>
      <c r="K9" s="24"/>
      <c r="L9" s="24"/>
      <c r="M9" s="24">
        <v>-800.50536</v>
      </c>
      <c r="N9" s="24"/>
      <c r="O9" s="24"/>
      <c r="P9" s="44">
        <v>-800.50536</v>
      </c>
      <c r="Q9" s="32"/>
      <c r="R9" s="32"/>
      <c r="S9" s="32"/>
      <c r="T9" s="32"/>
    </row>
    <row r="10" spans="1:20" ht="115.5" x14ac:dyDescent="0.25">
      <c r="A10" s="21" t="s">
        <v>37</v>
      </c>
      <c r="B10" s="24"/>
      <c r="C10" s="24"/>
      <c r="D10" s="24"/>
      <c r="E10" s="24">
        <v>4700</v>
      </c>
      <c r="F10" s="24"/>
      <c r="G10" s="24"/>
      <c r="H10" s="24"/>
      <c r="I10" s="24"/>
      <c r="J10" s="24"/>
      <c r="K10" s="24"/>
      <c r="L10" s="24"/>
      <c r="M10" s="24"/>
      <c r="N10" s="24">
        <v>2500</v>
      </c>
      <c r="O10" s="24"/>
      <c r="P10" s="44">
        <v>7200</v>
      </c>
      <c r="Q10" s="32"/>
      <c r="R10" s="32"/>
      <c r="S10" s="32"/>
      <c r="T10" s="32"/>
    </row>
    <row r="11" spans="1:20" ht="77.25" x14ac:dyDescent="0.25">
      <c r="A11" s="21" t="s">
        <v>38</v>
      </c>
      <c r="B11" s="24">
        <v>354.47370000000001</v>
      </c>
      <c r="C11" s="24">
        <v>1011.34592</v>
      </c>
      <c r="D11" s="24"/>
      <c r="E11" s="24">
        <v>1953.0727300000001</v>
      </c>
      <c r="F11" s="24">
        <v>480</v>
      </c>
      <c r="G11" s="24">
        <v>3.0000000000000001E-5</v>
      </c>
      <c r="H11" s="24"/>
      <c r="I11" s="24"/>
      <c r="J11" s="24"/>
      <c r="K11" s="24">
        <v>834.84500000000003</v>
      </c>
      <c r="L11" s="24">
        <v>1065.5940000000001</v>
      </c>
      <c r="M11" s="24">
        <v>891.5</v>
      </c>
      <c r="N11" s="24">
        <v>522.40552000000002</v>
      </c>
      <c r="O11" s="24"/>
      <c r="P11" s="44">
        <v>7113.2368999999999</v>
      </c>
      <c r="Q11" s="32"/>
      <c r="R11" s="32"/>
      <c r="S11" s="32"/>
      <c r="T11" s="32"/>
    </row>
    <row r="12" spans="1:20" ht="90" x14ac:dyDescent="0.25">
      <c r="A12" s="21" t="s">
        <v>39</v>
      </c>
      <c r="B12" s="24">
        <v>-0.3</v>
      </c>
      <c r="C12" s="24">
        <v>9508.4945800000005</v>
      </c>
      <c r="D12" s="24"/>
      <c r="E12" s="24"/>
      <c r="F12" s="24"/>
      <c r="G12" s="24"/>
      <c r="H12" s="24"/>
      <c r="I12" s="24"/>
      <c r="J12" s="24">
        <v>111.73293</v>
      </c>
      <c r="K12" s="24"/>
      <c r="L12" s="24"/>
      <c r="M12" s="24"/>
      <c r="N12" s="24"/>
      <c r="O12" s="24"/>
      <c r="P12" s="44">
        <v>9619.9275099999995</v>
      </c>
      <c r="Q12" s="32"/>
      <c r="R12" s="32"/>
      <c r="S12" s="32"/>
      <c r="T12" s="32"/>
    </row>
    <row r="13" spans="1:20" ht="51.75" x14ac:dyDescent="0.25">
      <c r="A13" s="21" t="s">
        <v>40</v>
      </c>
      <c r="B13" s="24"/>
      <c r="C13" s="24">
        <v>3764.3254499999998</v>
      </c>
      <c r="D13" s="24"/>
      <c r="E13" s="24"/>
      <c r="F13" s="24"/>
      <c r="G13" s="24"/>
      <c r="H13" s="24"/>
      <c r="I13" s="24"/>
      <c r="J13" s="24"/>
      <c r="K13" s="24"/>
      <c r="L13" s="24"/>
      <c r="M13" s="24"/>
      <c r="N13" s="24"/>
      <c r="O13" s="24"/>
      <c r="P13" s="44">
        <v>3764.3254499999998</v>
      </c>
      <c r="Q13" s="32"/>
      <c r="R13" s="32"/>
      <c r="S13" s="32"/>
      <c r="T13" s="32"/>
    </row>
    <row r="14" spans="1:20" ht="77.25" x14ac:dyDescent="0.25">
      <c r="A14" s="21" t="s">
        <v>41</v>
      </c>
      <c r="B14" s="24"/>
      <c r="C14" s="24">
        <v>26.027100000000001</v>
      </c>
      <c r="D14" s="24"/>
      <c r="E14" s="24"/>
      <c r="F14" s="24"/>
      <c r="G14" s="24"/>
      <c r="H14" s="24"/>
      <c r="I14" s="24"/>
      <c r="J14" s="24"/>
      <c r="K14" s="24"/>
      <c r="L14" s="24"/>
      <c r="M14" s="24"/>
      <c r="N14" s="24"/>
      <c r="O14" s="24"/>
      <c r="P14" s="44">
        <v>26.027100000000001</v>
      </c>
      <c r="Q14" s="32"/>
      <c r="R14" s="32"/>
      <c r="S14" s="32"/>
      <c r="T14" s="32"/>
    </row>
    <row r="15" spans="1:20" ht="64.5" x14ac:dyDescent="0.25">
      <c r="A15" s="21" t="s">
        <v>42</v>
      </c>
      <c r="B15" s="24"/>
      <c r="C15" s="24"/>
      <c r="D15" s="24"/>
      <c r="E15" s="24"/>
      <c r="F15" s="24"/>
      <c r="G15" s="24"/>
      <c r="H15" s="24"/>
      <c r="I15" s="24">
        <v>214.83</v>
      </c>
      <c r="J15" s="24"/>
      <c r="K15" s="24"/>
      <c r="L15" s="24"/>
      <c r="M15" s="24"/>
      <c r="N15" s="24"/>
      <c r="O15" s="24"/>
      <c r="P15" s="44">
        <v>214.83</v>
      </c>
      <c r="Q15" s="32"/>
      <c r="R15" s="32"/>
      <c r="S15" s="32"/>
      <c r="T15" s="32"/>
    </row>
    <row r="16" spans="1:20" ht="51.75" x14ac:dyDescent="0.25">
      <c r="A16" s="21" t="s">
        <v>43</v>
      </c>
      <c r="B16" s="24">
        <v>44916.062420000002</v>
      </c>
      <c r="C16" s="24"/>
      <c r="D16" s="24"/>
      <c r="E16" s="24"/>
      <c r="F16" s="24"/>
      <c r="G16" s="24"/>
      <c r="H16" s="24"/>
      <c r="I16" s="24"/>
      <c r="J16" s="24"/>
      <c r="K16" s="24"/>
      <c r="L16" s="24"/>
      <c r="M16" s="24"/>
      <c r="N16" s="24"/>
      <c r="O16" s="24"/>
      <c r="P16" s="44">
        <v>44916.062420000002</v>
      </c>
      <c r="Q16" s="32"/>
      <c r="R16" s="32"/>
      <c r="S16" s="32"/>
      <c r="T16" s="32"/>
    </row>
    <row r="17" spans="1:20" ht="26.25" x14ac:dyDescent="0.25">
      <c r="A17" s="21" t="s">
        <v>44</v>
      </c>
      <c r="B17" s="24">
        <v>8631.0267399999993</v>
      </c>
      <c r="C17" s="24"/>
      <c r="D17" s="24"/>
      <c r="E17" s="24"/>
      <c r="F17" s="24"/>
      <c r="G17" s="24"/>
      <c r="H17" s="24"/>
      <c r="I17" s="24"/>
      <c r="J17" s="24"/>
      <c r="K17" s="24"/>
      <c r="L17" s="24"/>
      <c r="M17" s="24"/>
      <c r="N17" s="24"/>
      <c r="O17" s="24"/>
      <c r="P17" s="44">
        <v>8631.0267399999993</v>
      </c>
      <c r="Q17" s="32"/>
      <c r="R17" s="32"/>
      <c r="S17" s="32"/>
      <c r="T17" s="32"/>
    </row>
    <row r="18" spans="1:20" ht="128.25" x14ac:dyDescent="0.25">
      <c r="A18" s="21" t="s">
        <v>45</v>
      </c>
      <c r="B18" s="24">
        <v>7910.5815000000002</v>
      </c>
      <c r="C18" s="24"/>
      <c r="D18" s="24"/>
      <c r="E18" s="24"/>
      <c r="F18" s="24"/>
      <c r="G18" s="24"/>
      <c r="H18" s="24"/>
      <c r="I18" s="24"/>
      <c r="J18" s="24"/>
      <c r="K18" s="24"/>
      <c r="L18" s="24"/>
      <c r="M18" s="24"/>
      <c r="N18" s="24"/>
      <c r="O18" s="24"/>
      <c r="P18" s="44">
        <v>7910.5815000000002</v>
      </c>
      <c r="Q18" s="32"/>
      <c r="R18" s="32"/>
      <c r="S18" s="32"/>
      <c r="T18" s="32"/>
    </row>
    <row r="19" spans="1:20" ht="39" x14ac:dyDescent="0.25">
      <c r="A19" s="21" t="s">
        <v>46</v>
      </c>
      <c r="B19" s="24">
        <v>1100</v>
      </c>
      <c r="C19" s="24"/>
      <c r="D19" s="24"/>
      <c r="E19" s="24"/>
      <c r="F19" s="24"/>
      <c r="G19" s="24"/>
      <c r="H19" s="24"/>
      <c r="I19" s="24"/>
      <c r="J19" s="24">
        <v>82.478999999999999</v>
      </c>
      <c r="K19" s="24"/>
      <c r="L19" s="24"/>
      <c r="M19" s="24"/>
      <c r="N19" s="24"/>
      <c r="O19" s="24"/>
      <c r="P19" s="44">
        <v>1182.479</v>
      </c>
      <c r="Q19" s="32"/>
      <c r="R19" s="32"/>
      <c r="S19" s="32"/>
      <c r="T19" s="32"/>
    </row>
    <row r="20" spans="1:20" x14ac:dyDescent="0.25">
      <c r="A20" s="22" t="s">
        <v>47</v>
      </c>
      <c r="B20" s="25">
        <v>117448.63915</v>
      </c>
      <c r="C20" s="25">
        <v>19804.502670000002</v>
      </c>
      <c r="D20" s="25"/>
      <c r="E20" s="25">
        <v>16353.07273</v>
      </c>
      <c r="F20" s="25">
        <v>480.1</v>
      </c>
      <c r="G20" s="25">
        <v>3.0000000000000001E-5</v>
      </c>
      <c r="H20" s="25">
        <v>20020.903839999999</v>
      </c>
      <c r="I20" s="25">
        <v>214.83</v>
      </c>
      <c r="J20" s="25">
        <v>194.21193</v>
      </c>
      <c r="K20" s="25">
        <v>1835.2414000000001</v>
      </c>
      <c r="L20" s="25">
        <v>1065.5940000000001</v>
      </c>
      <c r="M20" s="25">
        <v>90.994640000000004</v>
      </c>
      <c r="N20" s="25">
        <v>15055.484119999999</v>
      </c>
      <c r="O20" s="25">
        <v>60.225000000000001</v>
      </c>
      <c r="P20" s="44">
        <v>192623.79951000001</v>
      </c>
      <c r="Q20" s="40"/>
      <c r="R20" s="40"/>
      <c r="S20" s="40"/>
      <c r="T20" s="40"/>
    </row>
    <row r="21" spans="1:20" x14ac:dyDescent="0.25">
      <c r="B21" s="41"/>
      <c r="C21" s="41"/>
      <c r="D21" s="41"/>
      <c r="E21" s="41"/>
      <c r="F21" s="41"/>
      <c r="G21" s="41"/>
      <c r="H21" s="41"/>
      <c r="I21" s="41"/>
      <c r="J21" s="41"/>
      <c r="K21" s="41"/>
      <c r="L21" s="41"/>
      <c r="M21" s="41"/>
      <c r="N21" s="41"/>
      <c r="O21" s="41"/>
      <c r="P21" s="41"/>
    </row>
    <row r="22" spans="1:20" x14ac:dyDescent="0.25">
      <c r="A22" s="36" t="s">
        <v>30</v>
      </c>
      <c r="B22" s="45">
        <f>P20+Учреждения!B81</f>
        <v>788534.26262000005</v>
      </c>
      <c r="C22" s="41"/>
      <c r="D22" s="41"/>
      <c r="E22" s="41"/>
      <c r="F22" s="41"/>
      <c r="G22" s="41"/>
      <c r="H22" s="41"/>
      <c r="I22" s="41"/>
      <c r="J22" s="41"/>
      <c r="K22" s="41"/>
      <c r="L22" s="41"/>
      <c r="M22" s="41"/>
      <c r="N22" s="41"/>
      <c r="O22" s="41"/>
      <c r="P22" s="41"/>
    </row>
    <row r="23" spans="1:20" ht="32.25" customHeight="1" x14ac:dyDescent="0.25">
      <c r="A23" s="36" t="s">
        <v>80</v>
      </c>
      <c r="B23" s="45">
        <v>3495345.3</v>
      </c>
      <c r="C23" s="41"/>
      <c r="D23" s="41"/>
      <c r="E23" s="41"/>
      <c r="F23" s="41"/>
      <c r="G23" s="41"/>
      <c r="H23" s="41"/>
      <c r="I23" s="41"/>
      <c r="J23" s="41"/>
      <c r="K23" s="41"/>
      <c r="L23" s="41"/>
      <c r="M23" s="41"/>
      <c r="N23" s="41"/>
      <c r="O23" s="41"/>
      <c r="P23" s="41"/>
    </row>
  </sheetData>
  <pageMargins left="0.23622047244094491" right="0.23622047244094491" top="0.74803149606299213" bottom="0.74803149606299213" header="0.31496062992125984" footer="0.31496062992125984"/>
  <pageSetup paperSize="9" scale="65"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2022-09-30T02:00:59Z</dcterms:modified>
</cp:coreProperties>
</file>