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Учреждения!$46:$47</definedName>
    <definedName name="_xlnm.Print_Area" localSheetId="1">'Муниципальные районы'!$A$1:$P$20</definedName>
    <definedName name="_xlnm.Print_Area" localSheetId="0">Учреждения!$A$1:$E$83</definedName>
  </definedNames>
  <calcPr calcId="162913"/>
</workbook>
</file>

<file path=xl/calcChain.xml><?xml version="1.0" encoding="utf-8"?>
<calcChain xmlns="http://schemas.openxmlformats.org/spreadsheetml/2006/main">
  <c r="E9" i="1" l="1"/>
  <c r="E8" i="1" s="1"/>
  <c r="E42" i="1"/>
  <c r="B18" i="2"/>
  <c r="A2" i="2" l="1"/>
  <c r="B2" i="2" s="1"/>
  <c r="C2" i="2" s="1"/>
  <c r="H1" i="1" l="1"/>
  <c r="A5" i="1" s="1"/>
  <c r="H2" i="1"/>
  <c r="G1" i="1"/>
  <c r="G2" i="1"/>
  <c r="A2" i="1" l="1"/>
</calcChain>
</file>

<file path=xl/sharedStrings.xml><?xml version="1.0" encoding="utf-8"?>
<sst xmlns="http://schemas.openxmlformats.org/spreadsheetml/2006/main" count="115" uniqueCount="115">
  <si>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</si>
  <si>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</si>
  <si>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</si>
  <si>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</si>
  <si>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</si>
  <si>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</si>
  <si>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</si>
  <si>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</si>
  <si>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</si>
  <si>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</si>
  <si>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</si>
  <si>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</si>
  <si>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</si>
  <si>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</si>
  <si>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</si>
  <si>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</si>
  <si>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</si>
  <si>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</si>
  <si>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</si>
  <si>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</si>
  <si>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</si>
  <si>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</si>
  <si>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</si>
  <si>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</si>
  <si>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</si>
  <si>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</si>
  <si>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</si>
  <si>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</si>
  <si>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</si>
  <si>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</si>
  <si>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</si>
  <si>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поддержку мер по обеспечению сбалансированности бюджетов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</si>
  <si>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</si>
  <si>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</si>
  <si>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</si>
  <si>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Осуществление первичного воинского учета органами местного самоуправления поселений, муниципальных и городских округов</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</si>
  <si>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</si>
  <si>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(Реализация проекта "1000 дворов" (благоустройство не менее 38 дворовых территорий)</t>
  </si>
  <si>
    <t>Реализация программ формирования современной городской среды</t>
  </si>
  <si>
    <t>Реконструкция и капитальный ремонт муниципальных музеев</t>
  </si>
  <si>
    <t>Оказание государственной социальной помощи на основании социального контракта отдельным категориям граждан</t>
  </si>
  <si>
    <t>Обеспечение развития и укрепления материально-технической базы домов культуры в населенных пунктах с числом жителей до 50 тысяч человек</t>
  </si>
  <si>
    <t>Софинансирование закупки оборудования для создания "умных" спортивных площадок</t>
  </si>
  <si>
    <t>Всего:</t>
  </si>
  <si>
    <t>30.09.2022</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</si>
  <si>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</si>
  <si>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</si>
  <si>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</si>
  <si>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</si>
  <si>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</si>
  <si>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</si>
  <si>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</si>
  <si>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</si>
  <si>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</si>
  <si>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</si>
  <si>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</si>
  <si>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</si>
  <si>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</si>
  <si>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</si>
  <si>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</si>
  <si>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</si>
  <si>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</si>
  <si>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</si>
  <si>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</si>
  <si>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</si>
  <si>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</si>
  <si>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</si>
  <si>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</si>
  <si>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</si>
  <si>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</si>
  <si>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</si>
  <si>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</si>
  <si>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Агентство лесного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</si>
  <si>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</si>
  <si>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</si>
  <si>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</si>
  <si>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</si>
  <si>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и молодежи Камчатского края</t>
  </si>
  <si>
    <t>ИТОГО</t>
  </si>
  <si>
    <t>26.09.2022</t>
  </si>
  <si>
    <t>Остатки бюджетных средств на 03.10.2022</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</si>
  <si>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</si>
  <si>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</si>
  <si>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</si>
  <si>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</si>
  <si>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</si>
  <si>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</si>
  <si>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</si>
  <si>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</si>
  <si>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</si>
  <si>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</si>
  <si>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</si>
  <si>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</si>
  <si>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</si>
  <si>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</si>
  <si>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</si>
  <si>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</si>
  <si>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</si>
  <si>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</si>
  <si>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</si>
  <si>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</si>
  <si>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</si>
  <si>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1032-I "О занятости населения 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</si>
  <si>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</si>
  <si>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</si>
  <si>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</si>
  <si>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</si>
  <si>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</si>
  <si>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</si>
  <si>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</si>
  <si>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</si>
  <si>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Прочие безвозмездные поступления от государственных (муниципальных) организаций в бюджеты субъектов Российской Федерации</t>
  </si>
  <si>
    <t>Прочие безвозмездные поступления в бюджеты субъектов Российской Федерации</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</si>
  <si>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</si>
  <si>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(за период с 01.01.2022 по 03.10.2022)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</si>
</sst>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9"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
      <sz val="10"/>
      <color rgb="FF000000"/>
      <name val="Times New Roman"/>
      <family val="2"/>
    </font>
    <font>
      <i/>
      <sz val="11"/>
      <name val="Times New Roman"/>
      <family val="1"/>
      <charset val="20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rgb="FF000000"/>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6" fillId="0" borderId="0"/>
    <xf numFmtId="0" fontId="16" fillId="0" borderId="0" applyNumberFormat="0" applyBorder="0" applyAlignment="0"/>
  </cellStyleXfs>
  <cellXfs count="67">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14" fontId="14" fillId="0" borderId="0" xfId="0" applyNumberFormat="1" applyFont="1"/>
    <xf numFmtId="49" fontId="17" fillId="0" borderId="7" xfId="1" applyNumberFormat="1" applyFont="1" applyFill="1" applyBorder="1" applyAlignment="1" applyProtection="1">
      <alignment horizontal="left" vertical="center" wrapText="1"/>
    </xf>
    <xf numFmtId="49" fontId="17" fillId="0" borderId="8" xfId="1" applyNumberFormat="1" applyFont="1" applyFill="1" applyBorder="1" applyAlignment="1" applyProtection="1">
      <alignment horizontal="left" vertical="center" wrapText="1"/>
    </xf>
    <xf numFmtId="49" fontId="17" fillId="0" borderId="9" xfId="1" applyNumberFormat="1" applyFont="1" applyFill="1" applyBorder="1" applyAlignment="1" applyProtection="1">
      <alignment horizontal="left" vertical="center" wrapText="1"/>
    </xf>
    <xf numFmtId="164" fontId="18" fillId="0" borderId="4" xfId="0" applyNumberFormat="1" applyFont="1" applyFill="1" applyBorder="1" applyAlignment="1">
      <alignment horizontal="left" wrapText="1"/>
    </xf>
    <xf numFmtId="0" fontId="18" fillId="0" borderId="4" xfId="0" applyFont="1" applyFill="1" applyBorder="1" applyAlignment="1">
      <alignment horizontal="left" wrapText="1"/>
    </xf>
    <xf numFmtId="0" fontId="18" fillId="0" borderId="4" xfId="0" applyFont="1" applyFill="1" applyBorder="1" applyAlignment="1">
      <alignment horizontal="left" vertical="center" wrapText="1"/>
    </xf>
    <xf numFmtId="164" fontId="17" fillId="0" borderId="4" xfId="1" applyNumberFormat="1" applyFont="1" applyFill="1" applyBorder="1" applyAlignment="1" applyProtection="1">
      <alignment horizontal="right" vertical="center"/>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abSelected="1" view="pageBreakPreview" zoomScaleNormal="100" zoomScaleSheetLayoutView="100" workbookViewId="0">
      <selection activeCell="E41" sqref="E41"/>
    </sheetView>
  </sheetViews>
  <sheetFormatPr defaultColWidth="8.7109375" defaultRowHeight="15" x14ac:dyDescent="0.25"/>
  <cols>
    <col min="1" max="1" width="69.28515625" style="31" customWidth="1"/>
    <col min="2" max="2" width="13.85546875" style="31" customWidth="1"/>
    <col min="3" max="4" width="14.42578125" style="31" customWidth="1"/>
    <col min="5" max="5" width="12.42578125" style="31" customWidth="1"/>
    <col min="6" max="6" width="12.5703125" style="31" customWidth="1"/>
    <col min="7" max="7" width="16" style="31" bestFit="1" customWidth="1"/>
    <col min="8" max="8" width="8.7109375" style="31"/>
    <col min="9" max="9" width="10.140625" style="31" bestFit="1" customWidth="1"/>
    <col min="10" max="16384" width="8.7109375" style="31"/>
  </cols>
  <sheetData>
    <row r="1" spans="1:9" ht="15.75" x14ac:dyDescent="0.25">
      <c r="A1" s="46" t="s">
        <v>0</v>
      </c>
      <c r="B1" s="46"/>
      <c r="C1" s="46"/>
      <c r="D1" s="46"/>
      <c r="E1" s="46"/>
      <c r="F1" s="37" t="s">
        <v>79</v>
      </c>
      <c r="G1" s="38" t="str">
        <f>TEXT(F1,"[$-FC19]ДД ММММ")</f>
        <v>26 сентября</v>
      </c>
      <c r="H1" s="38" t="str">
        <f>TEXT(F1,"[$-FC19]ДД.ММ.ГГГ \г")</f>
        <v>26.09.2022 г</v>
      </c>
    </row>
    <row r="2" spans="1:9" ht="15.75" x14ac:dyDescent="0.25">
      <c r="A2" s="46" t="str">
        <f>CONCATENATE("с ",G1," по ",G2,"ода")</f>
        <v>с 26 сентября по 03 октября 2022 года</v>
      </c>
      <c r="B2" s="46"/>
      <c r="C2" s="46"/>
      <c r="D2" s="46"/>
      <c r="E2" s="46"/>
      <c r="F2" s="59">
        <v>44837</v>
      </c>
      <c r="G2" s="38" t="str">
        <f>TEXT(F2,"[$-FC19]ДД ММММ ГГГ \г")</f>
        <v>03 октября 2022 г</v>
      </c>
      <c r="H2" s="38" t="str">
        <f>TEXT(F2,"[$-FC19]ДД.ММ.ГГГ \г")</f>
        <v>03.10.2022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26.09.2022 г.</v>
      </c>
      <c r="B5" s="48"/>
      <c r="C5" s="48"/>
      <c r="D5" s="49"/>
      <c r="E5" s="8">
        <v>3495345.3</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E42-E9</f>
        <v>-207276.30054999993</v>
      </c>
    </row>
    <row r="9" spans="1:9" x14ac:dyDescent="0.25">
      <c r="A9" s="58" t="s">
        <v>4</v>
      </c>
      <c r="B9" s="57"/>
      <c r="C9" s="57"/>
      <c r="D9" s="57"/>
      <c r="E9" s="14">
        <f>SUM(E10:E41)</f>
        <v>943416.47987000004</v>
      </c>
    </row>
    <row r="10" spans="1:9" x14ac:dyDescent="0.25">
      <c r="A10" s="60" t="s">
        <v>81</v>
      </c>
      <c r="B10" s="61"/>
      <c r="C10" s="61"/>
      <c r="D10" s="62"/>
      <c r="E10" s="66">
        <v>28584.605810000001</v>
      </c>
    </row>
    <row r="11" spans="1:9" ht="37.5" customHeight="1" x14ac:dyDescent="0.25">
      <c r="A11" s="60" t="s">
        <v>82</v>
      </c>
      <c r="B11" s="61"/>
      <c r="C11" s="61"/>
      <c r="D11" s="62"/>
      <c r="E11" s="66">
        <v>2841.8901300000002</v>
      </c>
    </row>
    <row r="12" spans="1:9" ht="28.5" customHeight="1" x14ac:dyDescent="0.25">
      <c r="A12" s="60" t="s">
        <v>83</v>
      </c>
      <c r="B12" s="61"/>
      <c r="C12" s="61"/>
      <c r="D12" s="62"/>
      <c r="E12" s="66">
        <v>2442.2832199999998</v>
      </c>
    </row>
    <row r="13" spans="1:9" ht="31.5" customHeight="1" x14ac:dyDescent="0.25">
      <c r="A13" s="60" t="s">
        <v>84</v>
      </c>
      <c r="B13" s="61"/>
      <c r="C13" s="61"/>
      <c r="D13" s="62"/>
      <c r="E13" s="66">
        <v>1298.29719</v>
      </c>
    </row>
    <row r="14" spans="1:9" ht="37.5" customHeight="1" x14ac:dyDescent="0.25">
      <c r="A14" s="60" t="s">
        <v>85</v>
      </c>
      <c r="B14" s="61"/>
      <c r="C14" s="61"/>
      <c r="D14" s="62"/>
      <c r="E14" s="66">
        <v>2821.5</v>
      </c>
    </row>
    <row r="15" spans="1:9" ht="37.5" customHeight="1" x14ac:dyDescent="0.25">
      <c r="A15" s="60" t="s">
        <v>86</v>
      </c>
      <c r="B15" s="61"/>
      <c r="C15" s="61"/>
      <c r="D15" s="62"/>
      <c r="E15" s="66">
        <v>2745.7138500000001</v>
      </c>
    </row>
    <row r="16" spans="1:9" x14ac:dyDescent="0.25">
      <c r="A16" s="60" t="s">
        <v>87</v>
      </c>
      <c r="B16" s="61"/>
      <c r="C16" s="61"/>
      <c r="D16" s="62"/>
      <c r="E16" s="66">
        <v>217.53608</v>
      </c>
    </row>
    <row r="17" spans="1:5" ht="37.5" customHeight="1" x14ac:dyDescent="0.25">
      <c r="A17" s="60" t="s">
        <v>88</v>
      </c>
      <c r="B17" s="61"/>
      <c r="C17" s="61"/>
      <c r="D17" s="62"/>
      <c r="E17" s="66">
        <v>7600</v>
      </c>
    </row>
    <row r="18" spans="1:5" ht="31.5" customHeight="1" x14ac:dyDescent="0.25">
      <c r="A18" s="60" t="s">
        <v>89</v>
      </c>
      <c r="B18" s="61"/>
      <c r="C18" s="61"/>
      <c r="D18" s="62"/>
      <c r="E18" s="66">
        <v>16300.47047</v>
      </c>
    </row>
    <row r="19" spans="1:5" ht="32.25" customHeight="1" x14ac:dyDescent="0.25">
      <c r="A19" s="60" t="s">
        <v>90</v>
      </c>
      <c r="B19" s="61"/>
      <c r="C19" s="61"/>
      <c r="D19" s="62"/>
      <c r="E19" s="66">
        <v>1343.5524</v>
      </c>
    </row>
    <row r="20" spans="1:5" ht="30.75" customHeight="1" x14ac:dyDescent="0.25">
      <c r="A20" s="60" t="s">
        <v>91</v>
      </c>
      <c r="B20" s="61"/>
      <c r="C20" s="61"/>
      <c r="D20" s="62"/>
      <c r="E20" s="66">
        <v>567.34524999999996</v>
      </c>
    </row>
    <row r="21" spans="1:5" ht="30.75" customHeight="1" x14ac:dyDescent="0.25">
      <c r="A21" s="60" t="s">
        <v>92</v>
      </c>
      <c r="B21" s="61"/>
      <c r="C21" s="61"/>
      <c r="D21" s="62"/>
      <c r="E21" s="66">
        <v>170.57005000000001</v>
      </c>
    </row>
    <row r="22" spans="1:5" ht="31.5" customHeight="1" x14ac:dyDescent="0.25">
      <c r="A22" s="60" t="s">
        <v>93</v>
      </c>
      <c r="B22" s="61"/>
      <c r="C22" s="61"/>
      <c r="D22" s="62"/>
      <c r="E22" s="66">
        <v>4700.6287599999996</v>
      </c>
    </row>
    <row r="23" spans="1:5" ht="31.5" customHeight="1" x14ac:dyDescent="0.25">
      <c r="A23" s="60" t="s">
        <v>94</v>
      </c>
      <c r="B23" s="61"/>
      <c r="C23" s="61"/>
      <c r="D23" s="62"/>
      <c r="E23" s="66">
        <v>428.35286000000002</v>
      </c>
    </row>
    <row r="24" spans="1:5" x14ac:dyDescent="0.25">
      <c r="A24" s="60" t="s">
        <v>95</v>
      </c>
      <c r="B24" s="61"/>
      <c r="C24" s="61"/>
      <c r="D24" s="62"/>
      <c r="E24" s="66">
        <v>398.75189</v>
      </c>
    </row>
    <row r="25" spans="1:5" ht="31.5" customHeight="1" x14ac:dyDescent="0.25">
      <c r="A25" s="60" t="s">
        <v>96</v>
      </c>
      <c r="B25" s="61"/>
      <c r="C25" s="61"/>
      <c r="D25" s="62"/>
      <c r="E25" s="66">
        <v>570</v>
      </c>
    </row>
    <row r="26" spans="1:5" ht="30" customHeight="1" x14ac:dyDescent="0.25">
      <c r="A26" s="60" t="s">
        <v>97</v>
      </c>
      <c r="B26" s="61"/>
      <c r="C26" s="61"/>
      <c r="D26" s="62"/>
      <c r="E26" s="66">
        <v>7692.82305</v>
      </c>
    </row>
    <row r="27" spans="1:5" x14ac:dyDescent="0.25">
      <c r="A27" s="60" t="s">
        <v>98</v>
      </c>
      <c r="B27" s="61"/>
      <c r="C27" s="61"/>
      <c r="D27" s="62"/>
      <c r="E27" s="66">
        <v>15708.363649999999</v>
      </c>
    </row>
    <row r="28" spans="1:5" ht="30.75" customHeight="1" x14ac:dyDescent="0.25">
      <c r="A28" s="60" t="s">
        <v>99</v>
      </c>
      <c r="B28" s="61"/>
      <c r="C28" s="61"/>
      <c r="D28" s="62"/>
      <c r="E28" s="66">
        <v>400.50927999999999</v>
      </c>
    </row>
    <row r="29" spans="1:5" x14ac:dyDescent="0.25">
      <c r="A29" s="60" t="s">
        <v>100</v>
      </c>
      <c r="B29" s="61"/>
      <c r="C29" s="61"/>
      <c r="D29" s="62"/>
      <c r="E29" s="66">
        <v>952.75237000000004</v>
      </c>
    </row>
    <row r="30" spans="1:5" x14ac:dyDescent="0.25">
      <c r="A30" s="60" t="s">
        <v>101</v>
      </c>
      <c r="B30" s="61"/>
      <c r="C30" s="61"/>
      <c r="D30" s="62"/>
      <c r="E30" s="66">
        <v>2972.5239999999999</v>
      </c>
    </row>
    <row r="31" spans="1:5" ht="37.5" customHeight="1" x14ac:dyDescent="0.25">
      <c r="A31" s="60" t="s">
        <v>102</v>
      </c>
      <c r="B31" s="61"/>
      <c r="C31" s="61"/>
      <c r="D31" s="62"/>
      <c r="E31" s="66">
        <v>2342.1827499999999</v>
      </c>
    </row>
    <row r="32" spans="1:5" ht="42" customHeight="1" x14ac:dyDescent="0.25">
      <c r="A32" s="60" t="s">
        <v>103</v>
      </c>
      <c r="B32" s="61"/>
      <c r="C32" s="61"/>
      <c r="D32" s="62"/>
      <c r="E32" s="66">
        <v>46.36694</v>
      </c>
    </row>
    <row r="33" spans="1:6" ht="30" customHeight="1" x14ac:dyDescent="0.25">
      <c r="A33" s="60" t="s">
        <v>104</v>
      </c>
      <c r="B33" s="61"/>
      <c r="C33" s="61"/>
      <c r="D33" s="62"/>
      <c r="E33" s="66">
        <v>1683.3370500000001</v>
      </c>
    </row>
    <row r="34" spans="1:6" x14ac:dyDescent="0.25">
      <c r="A34" s="60" t="s">
        <v>105</v>
      </c>
      <c r="B34" s="61"/>
      <c r="C34" s="61"/>
      <c r="D34" s="62"/>
      <c r="E34" s="66">
        <v>3431.76811</v>
      </c>
    </row>
    <row r="35" spans="1:6" ht="31.5" customHeight="1" x14ac:dyDescent="0.25">
      <c r="A35" s="60" t="s">
        <v>106</v>
      </c>
      <c r="B35" s="61"/>
      <c r="C35" s="61"/>
      <c r="D35" s="62"/>
      <c r="E35" s="66">
        <v>61.46566</v>
      </c>
    </row>
    <row r="36" spans="1:6" ht="28.5" customHeight="1" x14ac:dyDescent="0.25">
      <c r="A36" s="60" t="s">
        <v>107</v>
      </c>
      <c r="B36" s="61"/>
      <c r="C36" s="61"/>
      <c r="D36" s="62"/>
      <c r="E36" s="66">
        <v>894.59559999999999</v>
      </c>
    </row>
    <row r="37" spans="1:6" ht="33" customHeight="1" x14ac:dyDescent="0.25">
      <c r="A37" s="60" t="s">
        <v>108</v>
      </c>
      <c r="B37" s="61"/>
      <c r="C37" s="61"/>
      <c r="D37" s="62"/>
      <c r="E37" s="66">
        <v>2963.8085099999998</v>
      </c>
    </row>
    <row r="38" spans="1:6" ht="40.5" customHeight="1" x14ac:dyDescent="0.25">
      <c r="A38" s="60" t="s">
        <v>109</v>
      </c>
      <c r="B38" s="61"/>
      <c r="C38" s="61"/>
      <c r="D38" s="62"/>
      <c r="E38" s="66">
        <v>29380.44038</v>
      </c>
    </row>
    <row r="39" spans="1:6" ht="32.25" customHeight="1" x14ac:dyDescent="0.25">
      <c r="A39" s="60" t="s">
        <v>110</v>
      </c>
      <c r="B39" s="61"/>
      <c r="C39" s="61"/>
      <c r="D39" s="62"/>
      <c r="E39" s="66">
        <v>1576.4</v>
      </c>
    </row>
    <row r="40" spans="1:6" x14ac:dyDescent="0.25">
      <c r="A40" s="60" t="s">
        <v>111</v>
      </c>
      <c r="B40" s="61"/>
      <c r="C40" s="61"/>
      <c r="D40" s="62"/>
      <c r="E40" s="66">
        <v>1.39856</v>
      </c>
    </row>
    <row r="41" spans="1:6" x14ac:dyDescent="0.25">
      <c r="A41" s="60" t="s">
        <v>112</v>
      </c>
      <c r="B41" s="61"/>
      <c r="C41" s="61"/>
      <c r="D41" s="62"/>
      <c r="E41" s="66">
        <v>800276.24600000004</v>
      </c>
    </row>
    <row r="42" spans="1:6" x14ac:dyDescent="0.25">
      <c r="A42" s="50" t="s">
        <v>5</v>
      </c>
      <c r="B42" s="51"/>
      <c r="C42" s="51"/>
      <c r="D42" s="51"/>
      <c r="E42" s="13">
        <f>'Муниципальные районы'!B19-Учреждения!E5+'Муниципальные районы'!B18</f>
        <v>736140.17932000011</v>
      </c>
    </row>
    <row r="43" spans="1:6" x14ac:dyDescent="0.25">
      <c r="A43" s="63" t="s">
        <v>113</v>
      </c>
      <c r="B43" s="64"/>
      <c r="C43" s="64"/>
      <c r="D43" s="64"/>
      <c r="E43" s="13"/>
    </row>
    <row r="44" spans="1:6" ht="80.25" customHeight="1" x14ac:dyDescent="0.25">
      <c r="A44" s="65" t="s">
        <v>114</v>
      </c>
      <c r="B44" s="65"/>
      <c r="C44" s="65"/>
      <c r="D44" s="65"/>
      <c r="E44" s="13">
        <v>3764374.1</v>
      </c>
    </row>
    <row r="45" spans="1:6" x14ac:dyDescent="0.25">
      <c r="A45" s="15"/>
      <c r="B45" s="16"/>
      <c r="C45" s="16"/>
      <c r="D45" s="6"/>
      <c r="E45" s="17"/>
    </row>
    <row r="46" spans="1:6" x14ac:dyDescent="0.25">
      <c r="A46" s="52" t="s">
        <v>14</v>
      </c>
      <c r="B46" s="54" t="s">
        <v>6</v>
      </c>
      <c r="C46" s="55" t="s">
        <v>7</v>
      </c>
      <c r="D46" s="55"/>
      <c r="E46" s="55"/>
    </row>
    <row r="47" spans="1:6" ht="90" x14ac:dyDescent="0.25">
      <c r="A47" s="53"/>
      <c r="B47" s="54"/>
      <c r="C47" s="18" t="s">
        <v>8</v>
      </c>
      <c r="D47" s="18" t="s">
        <v>9</v>
      </c>
      <c r="E47" s="18" t="s">
        <v>10</v>
      </c>
    </row>
    <row r="48" spans="1:6" x14ac:dyDescent="0.25">
      <c r="A48" s="19" t="s">
        <v>45</v>
      </c>
      <c r="B48" s="42">
        <v>12043.878640000001</v>
      </c>
      <c r="C48" s="42">
        <v>7246.6475300000002</v>
      </c>
      <c r="D48" s="42">
        <v>3788.3337499999998</v>
      </c>
      <c r="E48" s="42"/>
      <c r="F48" s="41"/>
    </row>
    <row r="49" spans="1:6" x14ac:dyDescent="0.25">
      <c r="A49" s="19" t="s">
        <v>46</v>
      </c>
      <c r="B49" s="42">
        <v>2741</v>
      </c>
      <c r="C49" s="42">
        <v>1500</v>
      </c>
      <c r="D49" s="42">
        <v>1210</v>
      </c>
      <c r="E49" s="42"/>
      <c r="F49" s="41"/>
    </row>
    <row r="50" spans="1:6" x14ac:dyDescent="0.25">
      <c r="A50" s="19" t="s">
        <v>47</v>
      </c>
      <c r="B50" s="42">
        <v>529.85</v>
      </c>
      <c r="C50" s="42"/>
      <c r="D50" s="42"/>
      <c r="E50" s="42"/>
      <c r="F50" s="41"/>
    </row>
    <row r="51" spans="1:6" x14ac:dyDescent="0.25">
      <c r="A51" s="19" t="s">
        <v>48</v>
      </c>
      <c r="B51" s="42">
        <v>6848.5534799999996</v>
      </c>
      <c r="C51" s="42">
        <v>5855.5</v>
      </c>
      <c r="D51" s="42">
        <v>933.58</v>
      </c>
      <c r="E51" s="42"/>
      <c r="F51" s="41"/>
    </row>
    <row r="52" spans="1:6" ht="30" x14ac:dyDescent="0.25">
      <c r="A52" s="19" t="s">
        <v>49</v>
      </c>
      <c r="B52" s="42">
        <v>11957.24122</v>
      </c>
      <c r="C52" s="42">
        <v>295.01560000000001</v>
      </c>
      <c r="D52" s="42"/>
      <c r="E52" s="42"/>
      <c r="F52" s="41"/>
    </row>
    <row r="53" spans="1:6" x14ac:dyDescent="0.25">
      <c r="A53" s="19" t="s">
        <v>50</v>
      </c>
      <c r="B53" s="42">
        <v>12870.371279999999</v>
      </c>
      <c r="C53" s="42">
        <v>2107.7551400000002</v>
      </c>
      <c r="D53" s="42"/>
      <c r="E53" s="42"/>
      <c r="F53" s="41"/>
    </row>
    <row r="54" spans="1:6" x14ac:dyDescent="0.25">
      <c r="A54" s="19" t="s">
        <v>51</v>
      </c>
      <c r="B54" s="42">
        <v>20.59</v>
      </c>
      <c r="C54" s="42"/>
      <c r="D54" s="42"/>
      <c r="E54" s="42"/>
      <c r="F54" s="41"/>
    </row>
    <row r="55" spans="1:6" ht="30" x14ac:dyDescent="0.25">
      <c r="A55" s="19" t="s">
        <v>52</v>
      </c>
      <c r="B55" s="42">
        <v>939275.70625000005</v>
      </c>
      <c r="C55" s="42">
        <v>601.11500000000001</v>
      </c>
      <c r="D55" s="42">
        <v>213.15155999999999</v>
      </c>
      <c r="E55" s="42"/>
      <c r="F55" s="41"/>
    </row>
    <row r="56" spans="1:6" x14ac:dyDescent="0.25">
      <c r="A56" s="19" t="s">
        <v>53</v>
      </c>
      <c r="B56" s="42">
        <v>5620.1814700000004</v>
      </c>
      <c r="C56" s="42">
        <v>4100</v>
      </c>
      <c r="D56" s="42">
        <v>1300</v>
      </c>
      <c r="E56" s="42"/>
      <c r="F56" s="41"/>
    </row>
    <row r="57" spans="1:6" x14ac:dyDescent="0.25">
      <c r="A57" s="19" t="s">
        <v>54</v>
      </c>
      <c r="B57" s="42">
        <v>6449.1935999999996</v>
      </c>
      <c r="C57" s="42">
        <v>1519.2764</v>
      </c>
      <c r="D57" s="42"/>
      <c r="E57" s="42">
        <v>4015.9621999999999</v>
      </c>
      <c r="F57" s="41"/>
    </row>
    <row r="58" spans="1:6" x14ac:dyDescent="0.25">
      <c r="A58" s="19" t="s">
        <v>55</v>
      </c>
      <c r="B58" s="42">
        <v>8785.45111</v>
      </c>
      <c r="C58" s="42">
        <v>1490</v>
      </c>
      <c r="D58" s="42">
        <v>295</v>
      </c>
      <c r="E58" s="42">
        <v>313.02963</v>
      </c>
      <c r="F58" s="41"/>
    </row>
    <row r="59" spans="1:6" x14ac:dyDescent="0.25">
      <c r="A59" s="19" t="s">
        <v>56</v>
      </c>
      <c r="B59" s="42">
        <v>84544.264410000003</v>
      </c>
      <c r="C59" s="42">
        <v>490.78147999999999</v>
      </c>
      <c r="D59" s="42">
        <v>596.44299999999998</v>
      </c>
      <c r="E59" s="42">
        <v>2065</v>
      </c>
      <c r="F59" s="41"/>
    </row>
    <row r="60" spans="1:6" ht="30" x14ac:dyDescent="0.25">
      <c r="A60" s="19" t="s">
        <v>57</v>
      </c>
      <c r="B60" s="42">
        <v>11251.041069999999</v>
      </c>
      <c r="C60" s="42"/>
      <c r="D60" s="42">
        <v>416</v>
      </c>
      <c r="E60" s="42">
        <v>12252.01204</v>
      </c>
      <c r="F60" s="41"/>
    </row>
    <row r="61" spans="1:6" x14ac:dyDescent="0.25">
      <c r="A61" s="19" t="s">
        <v>58</v>
      </c>
      <c r="B61" s="42">
        <v>735.70258000000001</v>
      </c>
      <c r="C61" s="42">
        <v>700</v>
      </c>
      <c r="D61" s="42"/>
      <c r="E61" s="42">
        <v>67.260480000000001</v>
      </c>
      <c r="F61" s="41"/>
    </row>
    <row r="62" spans="1:6" x14ac:dyDescent="0.25">
      <c r="A62" s="19" t="s">
        <v>59</v>
      </c>
      <c r="B62" s="42">
        <v>16671.802899999999</v>
      </c>
      <c r="C62" s="42">
        <v>4000</v>
      </c>
      <c r="D62" s="42"/>
      <c r="E62" s="42"/>
      <c r="F62" s="41"/>
    </row>
    <row r="63" spans="1:6" x14ac:dyDescent="0.25">
      <c r="A63" s="19" t="s">
        <v>60</v>
      </c>
      <c r="B63" s="42">
        <v>29004.654200000001</v>
      </c>
      <c r="C63" s="42">
        <v>500</v>
      </c>
      <c r="D63" s="42"/>
      <c r="E63" s="42"/>
      <c r="F63" s="41"/>
    </row>
    <row r="64" spans="1:6" ht="30" x14ac:dyDescent="0.25">
      <c r="A64" s="19" t="s">
        <v>61</v>
      </c>
      <c r="B64" s="42">
        <v>5331.8777300000002</v>
      </c>
      <c r="C64" s="42">
        <v>1500</v>
      </c>
      <c r="D64" s="42">
        <v>900</v>
      </c>
      <c r="E64" s="42"/>
      <c r="F64" s="41"/>
    </row>
    <row r="65" spans="1:6" x14ac:dyDescent="0.25">
      <c r="A65" s="19" t="s">
        <v>62</v>
      </c>
      <c r="B65" s="42">
        <v>-2601.0083</v>
      </c>
      <c r="C65" s="42">
        <v>1831.954</v>
      </c>
      <c r="D65" s="42">
        <v>1208.58006</v>
      </c>
      <c r="E65" s="42">
        <v>1048.2039</v>
      </c>
      <c r="F65" s="41"/>
    </row>
    <row r="66" spans="1:6" x14ac:dyDescent="0.25">
      <c r="A66" s="19" t="s">
        <v>63</v>
      </c>
      <c r="B66" s="42">
        <v>357.80399999999997</v>
      </c>
      <c r="C66" s="42"/>
      <c r="D66" s="42"/>
      <c r="E66" s="42"/>
      <c r="F66" s="41"/>
    </row>
    <row r="67" spans="1:6" x14ac:dyDescent="0.25">
      <c r="A67" s="19" t="s">
        <v>64</v>
      </c>
      <c r="B67" s="42">
        <v>1006.2089999999999</v>
      </c>
      <c r="C67" s="42">
        <v>300</v>
      </c>
      <c r="D67" s="42"/>
      <c r="E67" s="42"/>
      <c r="F67" s="41"/>
    </row>
    <row r="68" spans="1:6" ht="30" x14ac:dyDescent="0.25">
      <c r="A68" s="19" t="s">
        <v>65</v>
      </c>
      <c r="B68" s="42">
        <v>9409.6284899999991</v>
      </c>
      <c r="C68" s="42">
        <v>6114.5732200000002</v>
      </c>
      <c r="D68" s="42">
        <v>3699.83943</v>
      </c>
      <c r="E68" s="42">
        <v>-272.51296000000002</v>
      </c>
      <c r="F68" s="41"/>
    </row>
    <row r="69" spans="1:6" x14ac:dyDescent="0.25">
      <c r="A69" s="19" t="s">
        <v>66</v>
      </c>
      <c r="B69" s="42">
        <v>15.957229999999999</v>
      </c>
      <c r="C69" s="42">
        <v>29.93713</v>
      </c>
      <c r="D69" s="42">
        <v>2.5857299999999999</v>
      </c>
      <c r="E69" s="42"/>
      <c r="F69" s="41"/>
    </row>
    <row r="70" spans="1:6" x14ac:dyDescent="0.25">
      <c r="A70" s="19" t="s">
        <v>67</v>
      </c>
      <c r="B70" s="42">
        <v>1955</v>
      </c>
      <c r="C70" s="42">
        <v>1200</v>
      </c>
      <c r="D70" s="42">
        <v>755</v>
      </c>
      <c r="E70" s="42"/>
      <c r="F70" s="41"/>
    </row>
    <row r="71" spans="1:6" x14ac:dyDescent="0.25">
      <c r="A71" s="19" t="s">
        <v>68</v>
      </c>
      <c r="B71" s="42">
        <v>2960.8542699999998</v>
      </c>
      <c r="C71" s="42">
        <v>2075.4765699999998</v>
      </c>
      <c r="D71" s="42">
        <v>848.60860000000002</v>
      </c>
      <c r="E71" s="42"/>
      <c r="F71" s="41"/>
    </row>
    <row r="72" spans="1:6" x14ac:dyDescent="0.25">
      <c r="A72" s="19" t="s">
        <v>69</v>
      </c>
      <c r="B72" s="42">
        <v>6730.6026199999997</v>
      </c>
      <c r="C72" s="42">
        <v>2530.7426700000001</v>
      </c>
      <c r="D72" s="42"/>
      <c r="E72" s="42"/>
      <c r="F72" s="41"/>
    </row>
    <row r="73" spans="1:6" ht="30" x14ac:dyDescent="0.25">
      <c r="A73" s="19" t="s">
        <v>70</v>
      </c>
      <c r="B73" s="42">
        <v>155.05293</v>
      </c>
      <c r="C73" s="42">
        <v>104.59971</v>
      </c>
      <c r="D73" s="42">
        <v>38.967919999999999</v>
      </c>
      <c r="E73" s="42"/>
      <c r="F73" s="41"/>
    </row>
    <row r="74" spans="1:6" x14ac:dyDescent="0.25">
      <c r="A74" s="19" t="s">
        <v>71</v>
      </c>
      <c r="B74" s="42">
        <v>26980.875779999998</v>
      </c>
      <c r="C74" s="42">
        <v>1522.45</v>
      </c>
      <c r="D74" s="42"/>
      <c r="E74" s="42"/>
      <c r="F74" s="41"/>
    </row>
    <row r="75" spans="1:6" x14ac:dyDescent="0.25">
      <c r="A75" s="19" t="s">
        <v>72</v>
      </c>
      <c r="B75" s="42">
        <v>-908.92353000000003</v>
      </c>
      <c r="C75" s="42">
        <v>-577.86752999999999</v>
      </c>
      <c r="D75" s="42">
        <v>-7.2729400000000002</v>
      </c>
      <c r="E75" s="42"/>
      <c r="F75" s="41"/>
    </row>
    <row r="76" spans="1:6" x14ac:dyDescent="0.25">
      <c r="A76" s="19" t="s">
        <v>73</v>
      </c>
      <c r="B76" s="42">
        <v>458.30399999999997</v>
      </c>
      <c r="C76" s="42">
        <v>370</v>
      </c>
      <c r="D76" s="42">
        <v>120</v>
      </c>
      <c r="E76" s="42"/>
      <c r="F76" s="41"/>
    </row>
    <row r="77" spans="1:6" x14ac:dyDescent="0.25">
      <c r="A77" s="19" t="s">
        <v>74</v>
      </c>
      <c r="B77" s="42">
        <v>438.10789</v>
      </c>
      <c r="C77" s="42">
        <v>226.89003</v>
      </c>
      <c r="D77" s="42">
        <v>90.93826</v>
      </c>
      <c r="E77" s="42"/>
      <c r="F77" s="41"/>
    </row>
    <row r="78" spans="1:6" ht="30" x14ac:dyDescent="0.25">
      <c r="A78" s="19" t="s">
        <v>75</v>
      </c>
      <c r="B78" s="42">
        <v>3871.46423</v>
      </c>
      <c r="C78" s="42">
        <v>2227.6675100000002</v>
      </c>
      <c r="D78" s="42">
        <v>1493.0646200000001</v>
      </c>
      <c r="E78" s="42"/>
      <c r="F78" s="41"/>
    </row>
    <row r="79" spans="1:6" ht="30" x14ac:dyDescent="0.25">
      <c r="A79" s="19" t="s">
        <v>76</v>
      </c>
      <c r="B79" s="42">
        <v>-839.20077000000003</v>
      </c>
      <c r="C79" s="42">
        <v>-570</v>
      </c>
      <c r="D79" s="42">
        <v>-256.87587000000002</v>
      </c>
      <c r="E79" s="42"/>
      <c r="F79" s="41"/>
    </row>
    <row r="80" spans="1:6" ht="30" x14ac:dyDescent="0.25">
      <c r="A80" s="19" t="s">
        <v>77</v>
      </c>
      <c r="B80" s="42">
        <v>2875.4144200000001</v>
      </c>
      <c r="C80" s="42">
        <v>67.3</v>
      </c>
      <c r="D80" s="42"/>
      <c r="E80" s="42"/>
      <c r="F80" s="41"/>
    </row>
    <row r="81" spans="1:6" x14ac:dyDescent="0.25">
      <c r="A81" s="20" t="s">
        <v>78</v>
      </c>
      <c r="B81" s="43">
        <v>1207547.5022</v>
      </c>
      <c r="C81" s="43">
        <v>49359.814460000001</v>
      </c>
      <c r="D81" s="43">
        <v>17645.94412</v>
      </c>
      <c r="E81" s="43">
        <v>19488.955290000002</v>
      </c>
      <c r="F81" s="41"/>
    </row>
    <row r="82" spans="1:6" x14ac:dyDescent="0.25">
      <c r="B82" s="41"/>
      <c r="C82" s="41"/>
      <c r="D82" s="41"/>
      <c r="E82" s="41"/>
    </row>
  </sheetData>
  <mergeCells count="44">
    <mergeCell ref="A41:D41"/>
    <mergeCell ref="A43:D43"/>
    <mergeCell ref="A44:D44"/>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42:D42"/>
    <mergeCell ref="A46:A47"/>
    <mergeCell ref="B46:B47"/>
    <mergeCell ref="C46:E46"/>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view="pageBreakPreview" topLeftCell="A10" zoomScaleNormal="100" zoomScaleSheetLayoutView="100" workbookViewId="0">
      <selection activeCell="B18" sqref="B18"/>
    </sheetView>
  </sheetViews>
  <sheetFormatPr defaultColWidth="8.7109375" defaultRowHeight="15" x14ac:dyDescent="0.25"/>
  <cols>
    <col min="1" max="1" width="38.28515625" style="31" customWidth="1"/>
    <col min="2" max="2" width="13.140625" style="31" customWidth="1"/>
    <col min="3" max="3" width="10.5703125" style="31" customWidth="1"/>
    <col min="4" max="4" width="11.42578125" style="31" customWidth="1"/>
    <col min="5" max="5" width="13.140625" style="31" customWidth="1"/>
    <col min="6" max="6" width="12.140625" style="31" customWidth="1"/>
    <col min="7" max="7" width="12.5703125" style="31" customWidth="1"/>
    <col min="8" max="8" width="12.7109375" style="31" customWidth="1"/>
    <col min="9" max="9" width="10.85546875" style="31" customWidth="1"/>
    <col min="10" max="10" width="12.7109375" style="31" customWidth="1"/>
    <col min="11" max="11" width="11" style="31" customWidth="1"/>
    <col min="12" max="13" width="11.85546875" style="31" customWidth="1"/>
    <col min="14" max="14" width="11.140625" style="31" customWidth="1"/>
    <col min="15" max="15" width="11.5703125" style="31" customWidth="1"/>
    <col min="16" max="16384" width="8.7109375" style="31"/>
  </cols>
  <sheetData>
    <row r="1" spans="1:20" s="28" customFormat="1" ht="15.75" x14ac:dyDescent="0.25">
      <c r="A1" s="27" t="s">
        <v>44</v>
      </c>
      <c r="C1" s="29" t="s">
        <v>13</v>
      </c>
    </row>
    <row r="2" spans="1:20" x14ac:dyDescent="0.25">
      <c r="A2" s="30" t="str">
        <f>TEXT(EndData2,"[$-FC19]ДД.ММ.ГГГ")</f>
        <v>30.09.2022</v>
      </c>
      <c r="B2" s="30">
        <f>A2+1</f>
        <v>44835</v>
      </c>
      <c r="C2" s="26" t="str">
        <f>TEXT(B2,"[$-FC19]ДД.ММ.ГГГ")</f>
        <v>01.10.2022</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26.25" x14ac:dyDescent="0.25">
      <c r="A4" s="21" t="s">
        <v>31</v>
      </c>
      <c r="B4" s="24"/>
      <c r="C4" s="24"/>
      <c r="D4" s="24"/>
      <c r="E4" s="24"/>
      <c r="F4" s="24"/>
      <c r="G4" s="24"/>
      <c r="H4" s="24">
        <v>19830</v>
      </c>
      <c r="I4" s="24"/>
      <c r="J4" s="24">
        <v>24864.577580000001</v>
      </c>
      <c r="K4" s="24"/>
      <c r="L4" s="24"/>
      <c r="M4" s="24"/>
      <c r="N4" s="24"/>
      <c r="O4" s="24"/>
      <c r="P4" s="44">
        <v>44694.577579999997</v>
      </c>
      <c r="Q4" s="32"/>
      <c r="R4" s="32"/>
      <c r="S4" s="32"/>
      <c r="T4" s="32"/>
    </row>
    <row r="5" spans="1:20" ht="102.75" x14ac:dyDescent="0.25">
      <c r="A5" s="21" t="s">
        <v>32</v>
      </c>
      <c r="B5" s="24">
        <v>71598.016560000004</v>
      </c>
      <c r="C5" s="24"/>
      <c r="D5" s="24"/>
      <c r="E5" s="24"/>
      <c r="F5" s="24"/>
      <c r="G5" s="24"/>
      <c r="H5" s="24"/>
      <c r="I5" s="24"/>
      <c r="J5" s="24">
        <v>3153.2293800000002</v>
      </c>
      <c r="K5" s="24"/>
      <c r="L5" s="24"/>
      <c r="M5" s="24"/>
      <c r="N5" s="24"/>
      <c r="O5" s="24"/>
      <c r="P5" s="44">
        <v>74751.245939999993</v>
      </c>
      <c r="Q5" s="32"/>
      <c r="R5" s="32"/>
      <c r="S5" s="32"/>
      <c r="T5" s="32"/>
    </row>
    <row r="6" spans="1:20" ht="77.25" x14ac:dyDescent="0.25">
      <c r="A6" s="21" t="s">
        <v>33</v>
      </c>
      <c r="B6" s="24"/>
      <c r="C6" s="24"/>
      <c r="D6" s="24"/>
      <c r="E6" s="24"/>
      <c r="F6" s="24"/>
      <c r="G6" s="24"/>
      <c r="H6" s="24">
        <v>96.574449999999999</v>
      </c>
      <c r="I6" s="24"/>
      <c r="J6" s="24"/>
      <c r="K6" s="24"/>
      <c r="L6" s="24"/>
      <c r="M6" s="24"/>
      <c r="N6" s="24"/>
      <c r="O6" s="24"/>
      <c r="P6" s="44">
        <v>96.574449999999999</v>
      </c>
      <c r="Q6" s="32"/>
      <c r="R6" s="32"/>
      <c r="S6" s="32"/>
      <c r="T6" s="32"/>
    </row>
    <row r="7" spans="1:20" ht="77.25" x14ac:dyDescent="0.25">
      <c r="A7" s="21" t="s">
        <v>34</v>
      </c>
      <c r="B7" s="24">
        <v>1000</v>
      </c>
      <c r="C7" s="24"/>
      <c r="D7" s="24"/>
      <c r="E7" s="24"/>
      <c r="F7" s="24"/>
      <c r="G7" s="24"/>
      <c r="H7" s="24"/>
      <c r="I7" s="24"/>
      <c r="J7" s="24"/>
      <c r="K7" s="24"/>
      <c r="L7" s="24"/>
      <c r="M7" s="24"/>
      <c r="N7" s="24"/>
      <c r="O7" s="24"/>
      <c r="P7" s="44">
        <v>1000</v>
      </c>
      <c r="Q7" s="32"/>
      <c r="R7" s="32"/>
      <c r="S7" s="32"/>
      <c r="T7" s="32"/>
    </row>
    <row r="8" spans="1:20" ht="51.75" x14ac:dyDescent="0.25">
      <c r="A8" s="21" t="s">
        <v>35</v>
      </c>
      <c r="B8" s="24"/>
      <c r="C8" s="24">
        <v>291</v>
      </c>
      <c r="D8" s="24">
        <v>60</v>
      </c>
      <c r="E8" s="24">
        <v>60</v>
      </c>
      <c r="F8" s="24">
        <v>60</v>
      </c>
      <c r="G8" s="24">
        <v>40</v>
      </c>
      <c r="H8" s="24">
        <v>50</v>
      </c>
      <c r="I8" s="24">
        <v>40</v>
      </c>
      <c r="J8" s="24"/>
      <c r="K8" s="24">
        <v>60</v>
      </c>
      <c r="L8" s="24">
        <v>50</v>
      </c>
      <c r="M8" s="24">
        <v>80</v>
      </c>
      <c r="N8" s="24">
        <v>60</v>
      </c>
      <c r="O8" s="24">
        <v>80</v>
      </c>
      <c r="P8" s="44">
        <v>931</v>
      </c>
      <c r="Q8" s="32"/>
      <c r="R8" s="32"/>
      <c r="S8" s="32"/>
      <c r="T8" s="32"/>
    </row>
    <row r="9" spans="1:20" ht="77.25" x14ac:dyDescent="0.25">
      <c r="A9" s="21" t="s">
        <v>36</v>
      </c>
      <c r="B9" s="24"/>
      <c r="C9" s="24"/>
      <c r="D9" s="24"/>
      <c r="E9" s="24"/>
      <c r="F9" s="24"/>
      <c r="G9" s="24"/>
      <c r="H9" s="24"/>
      <c r="I9" s="24"/>
      <c r="J9" s="24">
        <v>4704.4302799999996</v>
      </c>
      <c r="K9" s="24"/>
      <c r="L9" s="24"/>
      <c r="M9" s="24"/>
      <c r="N9" s="24"/>
      <c r="O9" s="24"/>
      <c r="P9" s="44">
        <v>4704.4302799999996</v>
      </c>
      <c r="Q9" s="32"/>
      <c r="R9" s="32"/>
      <c r="S9" s="32"/>
      <c r="T9" s="32"/>
    </row>
    <row r="10" spans="1:20" ht="102.75" x14ac:dyDescent="0.25">
      <c r="A10" s="21" t="s">
        <v>37</v>
      </c>
      <c r="B10" s="24"/>
      <c r="C10" s="24"/>
      <c r="D10" s="24"/>
      <c r="E10" s="24"/>
      <c r="F10" s="24"/>
      <c r="G10" s="24"/>
      <c r="H10" s="24"/>
      <c r="I10" s="24"/>
      <c r="J10" s="24">
        <v>25945.612779999999</v>
      </c>
      <c r="K10" s="24"/>
      <c r="L10" s="24"/>
      <c r="M10" s="24"/>
      <c r="N10" s="24"/>
      <c r="O10" s="24"/>
      <c r="P10" s="44">
        <v>25945.612779999999</v>
      </c>
      <c r="Q10" s="32"/>
      <c r="R10" s="32"/>
      <c r="S10" s="32"/>
      <c r="T10" s="32"/>
    </row>
    <row r="11" spans="1:20" ht="26.25" x14ac:dyDescent="0.25">
      <c r="A11" s="21" t="s">
        <v>38</v>
      </c>
      <c r="B11" s="24"/>
      <c r="C11" s="24"/>
      <c r="D11" s="24"/>
      <c r="E11" s="24"/>
      <c r="F11" s="24"/>
      <c r="G11" s="24"/>
      <c r="H11" s="24"/>
      <c r="I11" s="24"/>
      <c r="J11" s="24">
        <v>311.06873000000002</v>
      </c>
      <c r="K11" s="24"/>
      <c r="L11" s="24"/>
      <c r="M11" s="24"/>
      <c r="N11" s="24"/>
      <c r="O11" s="24"/>
      <c r="P11" s="44">
        <v>311.06873000000002</v>
      </c>
      <c r="Q11" s="32"/>
      <c r="R11" s="32"/>
      <c r="S11" s="32"/>
      <c r="T11" s="32"/>
    </row>
    <row r="12" spans="1:20" ht="26.25" x14ac:dyDescent="0.25">
      <c r="A12" s="21" t="s">
        <v>39</v>
      </c>
      <c r="B12" s="24"/>
      <c r="C12" s="24"/>
      <c r="D12" s="24"/>
      <c r="E12" s="24"/>
      <c r="F12" s="24"/>
      <c r="G12" s="24"/>
      <c r="H12" s="24"/>
      <c r="I12" s="24">
        <v>-620.00671999999997</v>
      </c>
      <c r="J12" s="24"/>
      <c r="K12" s="24"/>
      <c r="L12" s="24"/>
      <c r="M12" s="24"/>
      <c r="N12" s="24"/>
      <c r="O12" s="24"/>
      <c r="P12" s="44">
        <v>-620.00671999999997</v>
      </c>
      <c r="Q12" s="32"/>
      <c r="R12" s="32"/>
      <c r="S12" s="32"/>
      <c r="T12" s="32"/>
    </row>
    <row r="13" spans="1:20" ht="39" x14ac:dyDescent="0.25">
      <c r="A13" s="21" t="s">
        <v>40</v>
      </c>
      <c r="B13" s="24">
        <v>500</v>
      </c>
      <c r="C13" s="24"/>
      <c r="D13" s="24"/>
      <c r="E13" s="24"/>
      <c r="F13" s="24"/>
      <c r="G13" s="24"/>
      <c r="H13" s="24"/>
      <c r="I13" s="24"/>
      <c r="J13" s="24"/>
      <c r="K13" s="24"/>
      <c r="L13" s="24"/>
      <c r="M13" s="24"/>
      <c r="N13" s="24"/>
      <c r="O13" s="24"/>
      <c r="P13" s="44">
        <v>500</v>
      </c>
      <c r="Q13" s="32"/>
      <c r="R13" s="32"/>
      <c r="S13" s="32"/>
      <c r="T13" s="32"/>
    </row>
    <row r="14" spans="1:20" ht="51.75" x14ac:dyDescent="0.25">
      <c r="A14" s="21" t="s">
        <v>41</v>
      </c>
      <c r="B14" s="24"/>
      <c r="C14" s="24"/>
      <c r="D14" s="24"/>
      <c r="E14" s="24"/>
      <c r="F14" s="24"/>
      <c r="G14" s="24"/>
      <c r="H14" s="24"/>
      <c r="I14" s="24"/>
      <c r="J14" s="24"/>
      <c r="K14" s="24"/>
      <c r="L14" s="24"/>
      <c r="M14" s="24"/>
      <c r="N14" s="24"/>
      <c r="O14" s="24">
        <v>-213.94698</v>
      </c>
      <c r="P14" s="44">
        <v>-213.94698</v>
      </c>
      <c r="Q14" s="32"/>
      <c r="R14" s="32"/>
      <c r="S14" s="32"/>
      <c r="T14" s="32"/>
    </row>
    <row r="15" spans="1:20" ht="26.25" x14ac:dyDescent="0.25">
      <c r="A15" s="21" t="s">
        <v>42</v>
      </c>
      <c r="B15" s="24"/>
      <c r="C15" s="24"/>
      <c r="D15" s="24"/>
      <c r="E15" s="24"/>
      <c r="F15" s="24"/>
      <c r="G15" s="24"/>
      <c r="H15" s="24"/>
      <c r="I15" s="24"/>
      <c r="J15" s="24">
        <v>-24631.578939999999</v>
      </c>
      <c r="K15" s="24"/>
      <c r="L15" s="24"/>
      <c r="M15" s="24"/>
      <c r="N15" s="24"/>
      <c r="O15" s="24"/>
      <c r="P15" s="44">
        <v>-24631.578939999999</v>
      </c>
      <c r="Q15" s="32"/>
      <c r="R15" s="32"/>
      <c r="S15" s="32"/>
      <c r="T15" s="32"/>
    </row>
    <row r="16" spans="1:20" x14ac:dyDescent="0.25">
      <c r="A16" s="22" t="s">
        <v>43</v>
      </c>
      <c r="B16" s="25">
        <v>73098.016560000004</v>
      </c>
      <c r="C16" s="25">
        <v>291</v>
      </c>
      <c r="D16" s="25">
        <v>60</v>
      </c>
      <c r="E16" s="25">
        <v>60</v>
      </c>
      <c r="F16" s="25">
        <v>60</v>
      </c>
      <c r="G16" s="25">
        <v>40</v>
      </c>
      <c r="H16" s="25">
        <v>19976.57445</v>
      </c>
      <c r="I16" s="25">
        <v>-580.00671999999997</v>
      </c>
      <c r="J16" s="25">
        <v>34347.339809999998</v>
      </c>
      <c r="K16" s="25">
        <v>60</v>
      </c>
      <c r="L16" s="25">
        <v>50</v>
      </c>
      <c r="M16" s="25">
        <v>80</v>
      </c>
      <c r="N16" s="25">
        <v>60</v>
      </c>
      <c r="O16" s="25">
        <v>-133.94698</v>
      </c>
      <c r="P16" s="44">
        <v>127468.97712</v>
      </c>
      <c r="Q16" s="40"/>
      <c r="R16" s="40"/>
      <c r="S16" s="40"/>
      <c r="T16" s="40"/>
    </row>
    <row r="17" spans="1:16" x14ac:dyDescent="0.25">
      <c r="B17" s="41"/>
      <c r="C17" s="41"/>
      <c r="D17" s="41"/>
      <c r="E17" s="41"/>
      <c r="F17" s="41"/>
      <c r="G17" s="41"/>
      <c r="H17" s="41"/>
      <c r="I17" s="41"/>
      <c r="J17" s="41"/>
      <c r="K17" s="41"/>
      <c r="L17" s="41"/>
      <c r="M17" s="41"/>
      <c r="N17" s="41"/>
      <c r="O17" s="41"/>
      <c r="P17" s="41"/>
    </row>
    <row r="18" spans="1:16" x14ac:dyDescent="0.25">
      <c r="A18" s="36" t="s">
        <v>30</v>
      </c>
      <c r="B18" s="45">
        <f>P16+Учреждения!B81</f>
        <v>1335016.4793199999</v>
      </c>
      <c r="C18" s="41"/>
      <c r="D18" s="41"/>
      <c r="E18" s="41"/>
      <c r="F18" s="41"/>
      <c r="G18" s="41"/>
      <c r="H18" s="41"/>
      <c r="I18" s="41"/>
      <c r="J18" s="41"/>
      <c r="K18" s="41"/>
      <c r="L18" s="41"/>
      <c r="M18" s="41"/>
      <c r="N18" s="41"/>
      <c r="O18" s="41"/>
      <c r="P18" s="41"/>
    </row>
    <row r="19" spans="1:16" ht="32.25" customHeight="1" x14ac:dyDescent="0.25">
      <c r="A19" s="36" t="s">
        <v>80</v>
      </c>
      <c r="B19" s="45">
        <v>2896469</v>
      </c>
      <c r="C19" s="41"/>
      <c r="D19" s="41"/>
      <c r="E19" s="41"/>
      <c r="F19" s="41"/>
      <c r="G19" s="41"/>
      <c r="H19" s="41"/>
      <c r="I19" s="41"/>
      <c r="J19" s="41"/>
      <c r="K19" s="41"/>
      <c r="L19" s="41"/>
      <c r="M19" s="41"/>
      <c r="N19" s="41"/>
      <c r="O19" s="41"/>
      <c r="P19" s="41"/>
    </row>
  </sheetData>
  <pageMargins left="0.23622047244094491" right="0.23622047244094491" top="0.74803149606299213" bottom="0.74803149606299213" header="0.31496062992125984" footer="0.31496062992125984"/>
  <pageSetup paperSize="9"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2022-10-05T01:26:26Z</dcterms:modified>
</cp:coreProperties>
</file>