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Учреждения!$59:$60</definedName>
    <definedName name="_xlnm.Print_Area" localSheetId="1">'Муниципальные районы'!$A$1:$P$23</definedName>
    <definedName name="_xlnm.Print_Area" localSheetId="0">Учреждения!$A$1:$E$95</definedName>
  </definedNames>
  <calcPr calcId="162913"/>
</workbook>
</file>

<file path=xl/calcChain.xml><?xml version="1.0" encoding="utf-8"?>
<calcChain xmlns="http://schemas.openxmlformats.org/spreadsheetml/2006/main">
  <c r="B21" i="2" l="1"/>
  <c r="E55" i="1" s="1"/>
  <c r="E8" i="1" s="1"/>
  <c r="E9" i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<sst xmlns="http://schemas.openxmlformats.org/spreadsheetml/2006/main" count="132" uniqueCount="132">
  <si>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</si>
  <si>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</si>
  <si>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</si>
  <si>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</si>
  <si>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</si>
  <si>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</si>
  <si>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</si>
  <si>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</si>
  <si>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</si>
  <si>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</si>
  <si>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</si>
  <si>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</si>
  <si>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</si>
  <si>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</si>
  <si>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</si>
  <si>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</si>
  <si>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</si>
  <si>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</si>
  <si>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</si>
  <si>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</si>
  <si>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</si>
  <si>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</si>
  <si>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</si>
  <si>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</si>
  <si>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</si>
  <si>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</si>
  <si>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</si>
  <si>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</si>
  <si>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</si>
  <si>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</si>
  <si>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</si>
  <si>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</si>
  <si>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</si>
  <si>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</si>
  <si>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</si>
  <si>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</si>
  <si>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</si>
  <si>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</si>
  <si>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</si>
  <si>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</si>
  <si>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и реконструкция (модернизация) объектов питьевого водоснабжения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</si>
  <si>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</si>
  <si>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</si>
  <si>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(Благоустройство дворовых территорий)</t>
  </si>
  <si>
    <t>Осуществление переданных полномочий Российской Федерации на государственную регистрацию актов гражданского состояния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</si>
  <si>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</si>
  <si>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</si>
  <si>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28.10.2022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</si>
  <si>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</si>
  <si>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</si>
  <si>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</si>
  <si>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</si>
  <si>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</si>
  <si>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</si>
  <si>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</si>
  <si>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</si>
  <si>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</si>
  <si>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</si>
  <si>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</si>
  <si>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</si>
  <si>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</si>
  <si>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</si>
  <si>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</si>
  <si>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</si>
  <si>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</si>
  <si>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</si>
  <si>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</si>
  <si>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</si>
  <si>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</si>
  <si>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</si>
  <si>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</si>
  <si>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</si>
  <si>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</si>
  <si>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</si>
  <si>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</si>
  <si>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</si>
  <si>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</si>
  <si>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</si>
  <si>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</si>
  <si>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</si>
  <si>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</si>
  <si>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</si>
  <si>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</si>
  <si>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24.10.2022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</si>
  <si>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</si>
  <si>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</si>
  <si>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</si>
  <si>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</si>
  <si>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региональных проектов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</si>
  <si>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</si>
  <si>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</si>
  <si>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</si>
  <si>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строительство и реконструкцию (модернизацию) объектов питьевого водоснабжения</t>
  </si>
  <si>
    <t>Субсидии бюджетам на повышение эффективности службы занятости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</si>
  <si>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</si>
  <si>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</si>
  <si>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</si>
  <si>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</si>
  <si>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</si>
  <si>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</si>
  <si>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</si>
  <si>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</si>
  <si>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</si>
  <si>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развитие сети учреждений культурно-досугового типа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</si>
  <si>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</si>
  <si>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</si>
  <si>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</si>
  <si>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</si>
  <si>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на реализацию мероприятий по модернизации школьных систем образования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</si>
  <si>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</si>
  <si>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</si>
  <si>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</si>
  <si>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</si>
  <si>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</si>
  <si>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</si>
  <si>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</si>
  <si>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</si>
  <si>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</si>
  <si>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</si>
  <si>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</si>
  <si>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</si>
  <si>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</si>
  <si>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переоснащение медицинских организаций, оказывающих медицинскую помощь больным с онкологическими заболеваниями</t>
  </si>
  <si>
    <t>Межбюджетные трансферты, передаваемые бюджетам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</si>
  <si>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</si>
  <si>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</si>
  <si>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</si>
  <si>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</si>
  <si>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</si>
  <si>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</si>
  <si>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30.11.2022)</t>
  </si>
  <si>
    <t>Остатки бюджетных средств на 31.11.2022г.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</si>
</sst>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4" fontId="14" fillId="0" borderId="0" xfId="0" applyNumberFormat="1" applyFont="1"/>
    <xf numFmtId="166" fontId="17" fillId="0" borderId="4" xfId="1" applyNumberFormat="1" applyFont="1" applyFill="1" applyBorder="1" applyAlignment="1" applyProtection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view="pageBreakPreview" topLeftCell="A76" zoomScaleNormal="100" zoomScaleSheetLayoutView="100" workbookViewId="0">
      <selection activeCell="B95" sqref="B95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57" t="s">
        <v>0</v>
      </c>
      <c r="B1" s="57"/>
      <c r="C1" s="57"/>
      <c r="D1" s="57"/>
      <c r="E1" s="57"/>
      <c r="F1" s="37" t="s">
        <v>83</v>
      </c>
      <c r="G1" s="38" t="str">
        <f>TEXT(F1,"[$-FC19]ДД ММММ")</f>
        <v>24 октября</v>
      </c>
      <c r="H1" s="38" t="str">
        <f>TEXT(F1,"[$-FC19]ДД.ММ.ГГГ \г")</f>
        <v>24.10.2022 г</v>
      </c>
    </row>
    <row r="2" spans="1:9" ht="15.75" x14ac:dyDescent="0.25">
      <c r="A2" s="57" t="str">
        <f>CONCATENATE("с ",G1," по ",G2,"ода")</f>
        <v>с 24 октября по 30 октября 2022 года</v>
      </c>
      <c r="B2" s="57"/>
      <c r="C2" s="57"/>
      <c r="D2" s="57"/>
      <c r="E2" s="57"/>
      <c r="F2" s="46">
        <v>44864</v>
      </c>
      <c r="G2" s="38" t="str">
        <f>TEXT(F2,"[$-FC19]ДД ММММ ГГГ \г")</f>
        <v>30 октября 2022 г</v>
      </c>
      <c r="H2" s="38" t="str">
        <f>TEXT(F2,"[$-FC19]ДД.ММ.ГГГ \г")</f>
        <v>30.10.2022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8" t="str">
        <f>CONCATENATE("Остатки средств на ",H1,".")</f>
        <v>Остатки средств на 24.10.2022 г.</v>
      </c>
      <c r="B5" s="59"/>
      <c r="C5" s="59"/>
      <c r="D5" s="60"/>
      <c r="E5" s="8">
        <v>3237616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2" t="s">
        <v>2</v>
      </c>
      <c r="B7" s="53"/>
      <c r="C7" s="53"/>
      <c r="D7" s="53"/>
      <c r="E7" s="13"/>
    </row>
    <row r="8" spans="1:9" x14ac:dyDescent="0.25">
      <c r="A8" s="54" t="s">
        <v>3</v>
      </c>
      <c r="B8" s="53"/>
      <c r="C8" s="53"/>
      <c r="D8" s="53"/>
      <c r="E8" s="9">
        <f>E55-E9</f>
        <v>731073.36387999984</v>
      </c>
    </row>
    <row r="9" spans="1:9" x14ac:dyDescent="0.25">
      <c r="A9" s="55" t="s">
        <v>4</v>
      </c>
      <c r="B9" s="53"/>
      <c r="C9" s="53"/>
      <c r="D9" s="53"/>
      <c r="E9" s="14">
        <f>SUM(E10:E54)</f>
        <v>1075923.7999999998</v>
      </c>
    </row>
    <row r="10" spans="1:9" ht="20.25" customHeight="1" x14ac:dyDescent="0.25">
      <c r="A10" s="56" t="s">
        <v>84</v>
      </c>
      <c r="B10" s="56"/>
      <c r="C10" s="56"/>
      <c r="D10" s="56"/>
      <c r="E10" s="47">
        <v>20854.400000000001</v>
      </c>
    </row>
    <row r="11" spans="1:9" ht="30.75" customHeight="1" x14ac:dyDescent="0.25">
      <c r="A11" s="56" t="s">
        <v>85</v>
      </c>
      <c r="B11" s="56"/>
      <c r="C11" s="56"/>
      <c r="D11" s="56"/>
      <c r="E11" s="47">
        <v>69.5</v>
      </c>
    </row>
    <row r="12" spans="1:9" ht="38.25" customHeight="1" x14ac:dyDescent="0.25">
      <c r="A12" s="56" t="s">
        <v>86</v>
      </c>
      <c r="B12" s="56"/>
      <c r="C12" s="56"/>
      <c r="D12" s="56"/>
      <c r="E12" s="47">
        <v>4076.1</v>
      </c>
    </row>
    <row r="13" spans="1:9" ht="30.75" customHeight="1" x14ac:dyDescent="0.25">
      <c r="A13" s="56" t="s">
        <v>87</v>
      </c>
      <c r="B13" s="56"/>
      <c r="C13" s="56"/>
      <c r="D13" s="56"/>
      <c r="E13" s="47">
        <v>6929</v>
      </c>
    </row>
    <row r="14" spans="1:9" ht="30.75" customHeight="1" x14ac:dyDescent="0.25">
      <c r="A14" s="56" t="s">
        <v>88</v>
      </c>
      <c r="B14" s="56"/>
      <c r="C14" s="56"/>
      <c r="D14" s="56"/>
      <c r="E14" s="47">
        <v>9863.4</v>
      </c>
    </row>
    <row r="15" spans="1:9" ht="41.25" customHeight="1" x14ac:dyDescent="0.25">
      <c r="A15" s="56" t="s">
        <v>89</v>
      </c>
      <c r="B15" s="56"/>
      <c r="C15" s="56"/>
      <c r="D15" s="56"/>
      <c r="E15" s="47">
        <v>950</v>
      </c>
    </row>
    <row r="16" spans="1:9" ht="15.75" customHeight="1" x14ac:dyDescent="0.25">
      <c r="A16" s="56" t="s">
        <v>90</v>
      </c>
      <c r="B16" s="56"/>
      <c r="C16" s="56"/>
      <c r="D16" s="56"/>
      <c r="E16" s="47">
        <v>235.8</v>
      </c>
    </row>
    <row r="17" spans="1:5" ht="21" customHeight="1" x14ac:dyDescent="0.25">
      <c r="A17" s="56" t="s">
        <v>91</v>
      </c>
      <c r="B17" s="56"/>
      <c r="C17" s="56"/>
      <c r="D17" s="56"/>
      <c r="E17" s="47">
        <v>655</v>
      </c>
    </row>
    <row r="18" spans="1:5" ht="18" customHeight="1" x14ac:dyDescent="0.25">
      <c r="A18" s="56" t="s">
        <v>92</v>
      </c>
      <c r="B18" s="56"/>
      <c r="C18" s="56"/>
      <c r="D18" s="56"/>
      <c r="E18" s="47">
        <v>70.2</v>
      </c>
    </row>
    <row r="19" spans="1:5" ht="18.75" customHeight="1" x14ac:dyDescent="0.25">
      <c r="A19" s="56" t="s">
        <v>93</v>
      </c>
      <c r="B19" s="56"/>
      <c r="C19" s="56"/>
      <c r="D19" s="56"/>
      <c r="E19" s="47">
        <v>1055</v>
      </c>
    </row>
    <row r="20" spans="1:5" ht="30.75" customHeight="1" x14ac:dyDescent="0.25">
      <c r="A20" s="56" t="s">
        <v>94</v>
      </c>
      <c r="B20" s="56"/>
      <c r="C20" s="56"/>
      <c r="D20" s="56"/>
      <c r="E20" s="47">
        <v>14990</v>
      </c>
    </row>
    <row r="21" spans="1:5" ht="30.75" customHeight="1" x14ac:dyDescent="0.25">
      <c r="A21" s="56" t="s">
        <v>95</v>
      </c>
      <c r="B21" s="56"/>
      <c r="C21" s="56"/>
      <c r="D21" s="56"/>
      <c r="E21" s="47">
        <v>1737.4</v>
      </c>
    </row>
    <row r="22" spans="1:5" ht="18" customHeight="1" x14ac:dyDescent="0.25">
      <c r="A22" s="56" t="s">
        <v>96</v>
      </c>
      <c r="B22" s="56"/>
      <c r="C22" s="56"/>
      <c r="D22" s="56"/>
      <c r="E22" s="47">
        <v>17256</v>
      </c>
    </row>
    <row r="23" spans="1:5" ht="37.5" customHeight="1" x14ac:dyDescent="0.25">
      <c r="A23" s="56" t="s">
        <v>97</v>
      </c>
      <c r="B23" s="56"/>
      <c r="C23" s="56"/>
      <c r="D23" s="56"/>
      <c r="E23" s="47">
        <v>239.1</v>
      </c>
    </row>
    <row r="24" spans="1:5" ht="30.75" customHeight="1" x14ac:dyDescent="0.25">
      <c r="A24" s="56" t="s">
        <v>98</v>
      </c>
      <c r="B24" s="56"/>
      <c r="C24" s="56"/>
      <c r="D24" s="56"/>
      <c r="E24" s="47">
        <v>1196.2</v>
      </c>
    </row>
    <row r="25" spans="1:5" ht="30.75" customHeight="1" x14ac:dyDescent="0.25">
      <c r="A25" s="56" t="s">
        <v>99</v>
      </c>
      <c r="B25" s="56"/>
      <c r="C25" s="56"/>
      <c r="D25" s="56"/>
      <c r="E25" s="47">
        <v>4.0999999999999996</v>
      </c>
    </row>
    <row r="26" spans="1:5" ht="30.75" customHeight="1" x14ac:dyDescent="0.25">
      <c r="A26" s="56" t="s">
        <v>100</v>
      </c>
      <c r="B26" s="56"/>
      <c r="C26" s="56"/>
      <c r="D26" s="56"/>
      <c r="E26" s="47">
        <v>0</v>
      </c>
    </row>
    <row r="27" spans="1:5" ht="16.5" customHeight="1" x14ac:dyDescent="0.25">
      <c r="A27" s="56" t="s">
        <v>101</v>
      </c>
      <c r="B27" s="56"/>
      <c r="C27" s="56"/>
      <c r="D27" s="56"/>
      <c r="E27" s="47">
        <v>570.79999999999995</v>
      </c>
    </row>
    <row r="28" spans="1:5" ht="17.25" customHeight="1" x14ac:dyDescent="0.25">
      <c r="A28" s="56" t="s">
        <v>102</v>
      </c>
      <c r="B28" s="56"/>
      <c r="C28" s="56"/>
      <c r="D28" s="56"/>
      <c r="E28" s="47">
        <v>14</v>
      </c>
    </row>
    <row r="29" spans="1:5" ht="17.25" customHeight="1" x14ac:dyDescent="0.25">
      <c r="A29" s="56" t="s">
        <v>103</v>
      </c>
      <c r="B29" s="56"/>
      <c r="C29" s="56"/>
      <c r="D29" s="56"/>
      <c r="E29" s="47">
        <v>2223.4</v>
      </c>
    </row>
    <row r="30" spans="1:5" ht="30.75" customHeight="1" x14ac:dyDescent="0.25">
      <c r="A30" s="56" t="s">
        <v>104</v>
      </c>
      <c r="B30" s="56"/>
      <c r="C30" s="56"/>
      <c r="D30" s="56"/>
      <c r="E30" s="47">
        <v>259.60000000000002</v>
      </c>
    </row>
    <row r="31" spans="1:5" ht="30.75" customHeight="1" x14ac:dyDescent="0.25">
      <c r="A31" s="56" t="s">
        <v>105</v>
      </c>
      <c r="B31" s="56"/>
      <c r="C31" s="56"/>
      <c r="D31" s="56"/>
      <c r="E31" s="47">
        <v>6533.3</v>
      </c>
    </row>
    <row r="32" spans="1:5" ht="30.75" customHeight="1" x14ac:dyDescent="0.25">
      <c r="A32" s="56" t="s">
        <v>106</v>
      </c>
      <c r="B32" s="56"/>
      <c r="C32" s="56"/>
      <c r="D32" s="56"/>
      <c r="E32" s="47">
        <v>22569.200000000001</v>
      </c>
    </row>
    <row r="33" spans="1:5" ht="15" customHeight="1" x14ac:dyDescent="0.25">
      <c r="A33" s="56" t="s">
        <v>107</v>
      </c>
      <c r="B33" s="56"/>
      <c r="C33" s="56"/>
      <c r="D33" s="56"/>
      <c r="E33" s="47">
        <v>975.1</v>
      </c>
    </row>
    <row r="34" spans="1:5" ht="17.25" customHeight="1" x14ac:dyDescent="0.25">
      <c r="A34" s="56" t="s">
        <v>108</v>
      </c>
      <c r="B34" s="56"/>
      <c r="C34" s="56"/>
      <c r="D34" s="56"/>
      <c r="E34" s="47">
        <v>179.3</v>
      </c>
    </row>
    <row r="35" spans="1:5" ht="30.75" customHeight="1" x14ac:dyDescent="0.25">
      <c r="A35" s="56" t="s">
        <v>109</v>
      </c>
      <c r="B35" s="56"/>
      <c r="C35" s="56"/>
      <c r="D35" s="56"/>
      <c r="E35" s="47">
        <v>7263.7</v>
      </c>
    </row>
    <row r="36" spans="1:5" ht="30.75" customHeight="1" x14ac:dyDescent="0.25">
      <c r="A36" s="56" t="s">
        <v>110</v>
      </c>
      <c r="B36" s="56"/>
      <c r="C36" s="56"/>
      <c r="D36" s="56"/>
      <c r="E36" s="47">
        <v>11967.1</v>
      </c>
    </row>
    <row r="37" spans="1:5" ht="30.75" customHeight="1" x14ac:dyDescent="0.25">
      <c r="A37" s="56" t="s">
        <v>111</v>
      </c>
      <c r="B37" s="56"/>
      <c r="C37" s="56"/>
      <c r="D37" s="56"/>
      <c r="E37" s="47">
        <v>84.3</v>
      </c>
    </row>
    <row r="38" spans="1:5" ht="20.25" customHeight="1" x14ac:dyDescent="0.25">
      <c r="A38" s="56" t="s">
        <v>112</v>
      </c>
      <c r="B38" s="56"/>
      <c r="C38" s="56"/>
      <c r="D38" s="56"/>
      <c r="E38" s="47">
        <v>1312.1</v>
      </c>
    </row>
    <row r="39" spans="1:5" ht="30.75" customHeight="1" x14ac:dyDescent="0.25">
      <c r="A39" s="56" t="s">
        <v>113</v>
      </c>
      <c r="B39" s="56"/>
      <c r="C39" s="56"/>
      <c r="D39" s="56"/>
      <c r="E39" s="47">
        <v>47.5</v>
      </c>
    </row>
    <row r="40" spans="1:5" ht="17.25" customHeight="1" x14ac:dyDescent="0.25">
      <c r="A40" s="56" t="s">
        <v>114</v>
      </c>
      <c r="B40" s="56"/>
      <c r="C40" s="56"/>
      <c r="D40" s="56"/>
      <c r="E40" s="47">
        <v>472.4</v>
      </c>
    </row>
    <row r="41" spans="1:5" ht="40.5" customHeight="1" x14ac:dyDescent="0.25">
      <c r="A41" s="56" t="s">
        <v>115</v>
      </c>
      <c r="B41" s="56"/>
      <c r="C41" s="56"/>
      <c r="D41" s="56"/>
      <c r="E41" s="47">
        <v>2748.7</v>
      </c>
    </row>
    <row r="42" spans="1:5" ht="41.25" customHeight="1" x14ac:dyDescent="0.25">
      <c r="A42" s="56" t="s">
        <v>116</v>
      </c>
      <c r="B42" s="56"/>
      <c r="C42" s="56"/>
      <c r="D42" s="56"/>
      <c r="E42" s="47">
        <v>4096.2</v>
      </c>
    </row>
    <row r="43" spans="1:5" ht="18.75" customHeight="1" x14ac:dyDescent="0.25">
      <c r="A43" s="56" t="s">
        <v>117</v>
      </c>
      <c r="B43" s="56"/>
      <c r="C43" s="56"/>
      <c r="D43" s="56"/>
      <c r="E43" s="47">
        <v>9723.7999999999993</v>
      </c>
    </row>
    <row r="44" spans="1:5" ht="20.25" customHeight="1" x14ac:dyDescent="0.25">
      <c r="A44" s="56" t="s">
        <v>118</v>
      </c>
      <c r="B44" s="56"/>
      <c r="C44" s="56"/>
      <c r="D44" s="56"/>
      <c r="E44" s="47">
        <v>1736.9</v>
      </c>
    </row>
    <row r="45" spans="1:5" ht="30.75" customHeight="1" x14ac:dyDescent="0.25">
      <c r="A45" s="56" t="s">
        <v>119</v>
      </c>
      <c r="B45" s="56"/>
      <c r="C45" s="56"/>
      <c r="D45" s="56"/>
      <c r="E45" s="47">
        <v>34.799999999999997</v>
      </c>
    </row>
    <row r="46" spans="1:5" ht="30.75" customHeight="1" x14ac:dyDescent="0.25">
      <c r="A46" s="56" t="s">
        <v>120</v>
      </c>
      <c r="B46" s="56"/>
      <c r="C46" s="56"/>
      <c r="D46" s="56"/>
      <c r="E46" s="47">
        <v>102.2</v>
      </c>
    </row>
    <row r="47" spans="1:5" ht="22.5" customHeight="1" x14ac:dyDescent="0.25">
      <c r="A47" s="56" t="s">
        <v>121</v>
      </c>
      <c r="B47" s="56"/>
      <c r="C47" s="56"/>
      <c r="D47" s="56"/>
      <c r="E47" s="47">
        <v>3147.7</v>
      </c>
    </row>
    <row r="48" spans="1:5" ht="30.75" customHeight="1" x14ac:dyDescent="0.25">
      <c r="A48" s="56" t="s">
        <v>122</v>
      </c>
      <c r="B48" s="56"/>
      <c r="C48" s="56"/>
      <c r="D48" s="56"/>
      <c r="E48" s="47">
        <v>75492</v>
      </c>
    </row>
    <row r="49" spans="1:6" ht="30.75" customHeight="1" x14ac:dyDescent="0.25">
      <c r="A49" s="56" t="s">
        <v>123</v>
      </c>
      <c r="B49" s="56"/>
      <c r="C49" s="56"/>
      <c r="D49" s="56"/>
      <c r="E49" s="47">
        <v>6647.6</v>
      </c>
    </row>
    <row r="50" spans="1:6" ht="30.75" customHeight="1" x14ac:dyDescent="0.25">
      <c r="A50" s="56" t="s">
        <v>124</v>
      </c>
      <c r="B50" s="56"/>
      <c r="C50" s="56"/>
      <c r="D50" s="56"/>
      <c r="E50" s="47">
        <v>9220.4</v>
      </c>
    </row>
    <row r="51" spans="1:6" ht="30.75" customHeight="1" x14ac:dyDescent="0.25">
      <c r="A51" s="56" t="s">
        <v>125</v>
      </c>
      <c r="B51" s="56"/>
      <c r="C51" s="56"/>
      <c r="D51" s="56"/>
      <c r="E51" s="47">
        <v>12912.8</v>
      </c>
    </row>
    <row r="52" spans="1:6" ht="30.75" customHeight="1" x14ac:dyDescent="0.25">
      <c r="A52" s="56" t="s">
        <v>126</v>
      </c>
      <c r="B52" s="56"/>
      <c r="C52" s="56"/>
      <c r="D52" s="56"/>
      <c r="E52" s="47">
        <v>14358.5</v>
      </c>
    </row>
    <row r="53" spans="1:6" ht="18" customHeight="1" x14ac:dyDescent="0.25">
      <c r="A53" s="56" t="s">
        <v>127</v>
      </c>
      <c r="B53" s="56"/>
      <c r="C53" s="56"/>
      <c r="D53" s="56"/>
      <c r="E53" s="47">
        <v>776</v>
      </c>
    </row>
    <row r="54" spans="1:6" ht="21" customHeight="1" x14ac:dyDescent="0.25">
      <c r="A54" s="56" t="s">
        <v>128</v>
      </c>
      <c r="B54" s="56"/>
      <c r="C54" s="56"/>
      <c r="D54" s="56"/>
      <c r="E54" s="47">
        <v>800273.2</v>
      </c>
    </row>
    <row r="55" spans="1:6" x14ac:dyDescent="0.25">
      <c r="A55" s="64" t="s">
        <v>5</v>
      </c>
      <c r="B55" s="54"/>
      <c r="C55" s="54"/>
      <c r="D55" s="54"/>
      <c r="E55" s="14">
        <f>'Муниципальные районы'!B22-Учреждения!E5+'Муниципальные районы'!B21</f>
        <v>1806997.1638799997</v>
      </c>
    </row>
    <row r="56" spans="1:6" x14ac:dyDescent="0.25">
      <c r="A56" s="62" t="s">
        <v>129</v>
      </c>
      <c r="B56" s="63"/>
      <c r="C56" s="63"/>
      <c r="D56" s="63"/>
      <c r="E56" s="14"/>
    </row>
    <row r="57" spans="1:6" ht="75.75" customHeight="1" x14ac:dyDescent="0.25">
      <c r="A57" s="61" t="s">
        <v>130</v>
      </c>
      <c r="B57" s="61"/>
      <c r="C57" s="61"/>
      <c r="D57" s="61"/>
      <c r="E57" s="14">
        <v>3692922.5</v>
      </c>
    </row>
    <row r="58" spans="1:6" x14ac:dyDescent="0.25">
      <c r="A58" s="15"/>
      <c r="B58" s="16"/>
      <c r="C58" s="16"/>
      <c r="D58" s="6"/>
      <c r="E58" s="17"/>
    </row>
    <row r="59" spans="1:6" x14ac:dyDescent="0.25">
      <c r="A59" s="48" t="s">
        <v>14</v>
      </c>
      <c r="B59" s="50" t="s">
        <v>6</v>
      </c>
      <c r="C59" s="51" t="s">
        <v>7</v>
      </c>
      <c r="D59" s="51"/>
      <c r="E59" s="51"/>
    </row>
    <row r="60" spans="1:6" ht="90" x14ac:dyDescent="0.25">
      <c r="A60" s="49"/>
      <c r="B60" s="50"/>
      <c r="C60" s="18" t="s">
        <v>8</v>
      </c>
      <c r="D60" s="18" t="s">
        <v>9</v>
      </c>
      <c r="E60" s="18" t="s">
        <v>10</v>
      </c>
    </row>
    <row r="61" spans="1:6" x14ac:dyDescent="0.25">
      <c r="A61" s="19" t="s">
        <v>48</v>
      </c>
      <c r="B61" s="42">
        <v>8319.1582999999991</v>
      </c>
      <c r="C61" s="42">
        <v>5127.1877899999999</v>
      </c>
      <c r="D61" s="42">
        <v>2514.5895</v>
      </c>
      <c r="E61" s="42"/>
      <c r="F61" s="41"/>
    </row>
    <row r="62" spans="1:6" x14ac:dyDescent="0.25">
      <c r="A62" s="19" t="s">
        <v>49</v>
      </c>
      <c r="B62" s="42">
        <v>29</v>
      </c>
      <c r="C62" s="42"/>
      <c r="D62" s="42"/>
      <c r="E62" s="42"/>
      <c r="F62" s="41"/>
    </row>
    <row r="63" spans="1:6" x14ac:dyDescent="0.25">
      <c r="A63" s="19" t="s">
        <v>50</v>
      </c>
      <c r="B63" s="42">
        <v>5124.7306900000003</v>
      </c>
      <c r="C63" s="42">
        <v>5108.4806900000003</v>
      </c>
      <c r="D63" s="42"/>
      <c r="E63" s="42"/>
      <c r="F63" s="41"/>
    </row>
    <row r="64" spans="1:6" x14ac:dyDescent="0.25">
      <c r="A64" s="19" t="s">
        <v>51</v>
      </c>
      <c r="B64" s="42">
        <v>9767.9558799999995</v>
      </c>
      <c r="C64" s="42">
        <v>3740</v>
      </c>
      <c r="D64" s="42"/>
      <c r="E64" s="42"/>
      <c r="F64" s="41"/>
    </row>
    <row r="65" spans="1:6" ht="30" x14ac:dyDescent="0.25">
      <c r="A65" s="19" t="s">
        <v>52</v>
      </c>
      <c r="B65" s="42">
        <v>11679.30896</v>
      </c>
      <c r="C65" s="42">
        <v>702.30966000000001</v>
      </c>
      <c r="D65" s="42"/>
      <c r="E65" s="42"/>
      <c r="F65" s="41"/>
    </row>
    <row r="66" spans="1:6" x14ac:dyDescent="0.25">
      <c r="A66" s="19" t="s">
        <v>53</v>
      </c>
      <c r="B66" s="42">
        <v>3537.886</v>
      </c>
      <c r="C66" s="42"/>
      <c r="D66" s="42"/>
      <c r="E66" s="42"/>
      <c r="F66" s="41"/>
    </row>
    <row r="67" spans="1:6" x14ac:dyDescent="0.25">
      <c r="A67" s="19" t="s">
        <v>54</v>
      </c>
      <c r="B67" s="42">
        <v>39.130000000000003</v>
      </c>
      <c r="C67" s="42"/>
      <c r="D67" s="42"/>
      <c r="E67" s="42"/>
      <c r="F67" s="41"/>
    </row>
    <row r="68" spans="1:6" ht="30" x14ac:dyDescent="0.25">
      <c r="A68" s="19" t="s">
        <v>55</v>
      </c>
      <c r="B68" s="42">
        <v>990203.80452999996</v>
      </c>
      <c r="C68" s="42"/>
      <c r="D68" s="42"/>
      <c r="E68" s="42"/>
      <c r="F68" s="41"/>
    </row>
    <row r="69" spans="1:6" x14ac:dyDescent="0.25">
      <c r="A69" s="19" t="s">
        <v>56</v>
      </c>
      <c r="B69" s="42">
        <v>4615</v>
      </c>
      <c r="C69" s="42">
        <v>4300</v>
      </c>
      <c r="D69" s="42">
        <v>300</v>
      </c>
      <c r="E69" s="42"/>
      <c r="F69" s="41"/>
    </row>
    <row r="70" spans="1:6" x14ac:dyDescent="0.25">
      <c r="A70" s="19" t="s">
        <v>57</v>
      </c>
      <c r="B70" s="42">
        <v>84650.855869999999</v>
      </c>
      <c r="C70" s="42">
        <v>2902.1495500000001</v>
      </c>
      <c r="D70" s="42">
        <v>506.00277999999997</v>
      </c>
      <c r="E70" s="42">
        <v>1003.6992</v>
      </c>
      <c r="F70" s="41"/>
    </row>
    <row r="71" spans="1:6" x14ac:dyDescent="0.25">
      <c r="A71" s="19" t="s">
        <v>58</v>
      </c>
      <c r="B71" s="42">
        <v>23508.62183</v>
      </c>
      <c r="C71" s="42">
        <v>7276.3784400000004</v>
      </c>
      <c r="D71" s="42">
        <v>1613.4474700000001</v>
      </c>
      <c r="E71" s="42">
        <v>52.92</v>
      </c>
      <c r="F71" s="41"/>
    </row>
    <row r="72" spans="1:6" x14ac:dyDescent="0.25">
      <c r="A72" s="19" t="s">
        <v>59</v>
      </c>
      <c r="B72" s="42">
        <v>171572.10357000001</v>
      </c>
      <c r="C72" s="42">
        <v>2978.1566600000001</v>
      </c>
      <c r="D72" s="42">
        <v>667.46380999999997</v>
      </c>
      <c r="E72" s="42">
        <v>43992.123509999998</v>
      </c>
      <c r="F72" s="41"/>
    </row>
    <row r="73" spans="1:6" ht="30" x14ac:dyDescent="0.25">
      <c r="A73" s="19" t="s">
        <v>60</v>
      </c>
      <c r="B73" s="42">
        <v>51564.265370000001</v>
      </c>
      <c r="C73" s="42">
        <v>2500</v>
      </c>
      <c r="D73" s="42">
        <v>1900</v>
      </c>
      <c r="E73" s="42">
        <v>39442.61045</v>
      </c>
      <c r="F73" s="41"/>
    </row>
    <row r="74" spans="1:6" x14ac:dyDescent="0.25">
      <c r="A74" s="19" t="s">
        <v>61</v>
      </c>
      <c r="B74" s="42">
        <v>-1304.4836600000001</v>
      </c>
      <c r="C74" s="42">
        <v>187</v>
      </c>
      <c r="D74" s="42"/>
      <c r="E74" s="42">
        <v>70.463359999999994</v>
      </c>
      <c r="F74" s="41"/>
    </row>
    <row r="75" spans="1:6" x14ac:dyDescent="0.25">
      <c r="A75" s="19" t="s">
        <v>62</v>
      </c>
      <c r="B75" s="42">
        <v>26806.16763</v>
      </c>
      <c r="C75" s="42">
        <v>1500</v>
      </c>
      <c r="D75" s="42">
        <v>335</v>
      </c>
      <c r="E75" s="42"/>
      <c r="F75" s="41"/>
    </row>
    <row r="76" spans="1:6" x14ac:dyDescent="0.25">
      <c r="A76" s="19" t="s">
        <v>63</v>
      </c>
      <c r="B76" s="42">
        <v>6382.14</v>
      </c>
      <c r="C76" s="42">
        <v>700</v>
      </c>
      <c r="D76" s="42"/>
      <c r="E76" s="42"/>
      <c r="F76" s="41"/>
    </row>
    <row r="77" spans="1:6" ht="30" x14ac:dyDescent="0.25">
      <c r="A77" s="19" t="s">
        <v>64</v>
      </c>
      <c r="B77" s="42">
        <v>5877</v>
      </c>
      <c r="C77" s="42">
        <v>1000</v>
      </c>
      <c r="D77" s="42">
        <v>877</v>
      </c>
      <c r="E77" s="42"/>
      <c r="F77" s="41"/>
    </row>
    <row r="78" spans="1:6" x14ac:dyDescent="0.25">
      <c r="A78" s="19" t="s">
        <v>65</v>
      </c>
      <c r="B78" s="42">
        <v>-11538.6232</v>
      </c>
      <c r="C78" s="42">
        <v>761.19159999999999</v>
      </c>
      <c r="D78" s="42">
        <v>-364.70427000000001</v>
      </c>
      <c r="E78" s="42">
        <v>-1446.1266000000001</v>
      </c>
      <c r="F78" s="41"/>
    </row>
    <row r="79" spans="1:6" x14ac:dyDescent="0.25">
      <c r="A79" s="19" t="s">
        <v>66</v>
      </c>
      <c r="B79" s="42">
        <v>1217.7093500000001</v>
      </c>
      <c r="C79" s="42"/>
      <c r="D79" s="42">
        <v>212</v>
      </c>
      <c r="E79" s="42"/>
      <c r="F79" s="41"/>
    </row>
    <row r="80" spans="1:6" x14ac:dyDescent="0.25">
      <c r="A80" s="19" t="s">
        <v>67</v>
      </c>
      <c r="B80" s="42">
        <v>414735.6</v>
      </c>
      <c r="C80" s="42">
        <v>500</v>
      </c>
      <c r="D80" s="42"/>
      <c r="E80" s="42"/>
      <c r="F80" s="41"/>
    </row>
    <row r="81" spans="1:6" ht="30" x14ac:dyDescent="0.25">
      <c r="A81" s="19" t="s">
        <v>68</v>
      </c>
      <c r="B81" s="42">
        <v>8066.88501</v>
      </c>
      <c r="C81" s="42">
        <v>6010.7982000000002</v>
      </c>
      <c r="D81" s="42">
        <v>2965.5347700000002</v>
      </c>
      <c r="E81" s="42"/>
      <c r="F81" s="41"/>
    </row>
    <row r="82" spans="1:6" x14ac:dyDescent="0.25">
      <c r="A82" s="19" t="s">
        <v>69</v>
      </c>
      <c r="B82" s="42">
        <v>741.07399999999996</v>
      </c>
      <c r="C82" s="42">
        <v>800</v>
      </c>
      <c r="D82" s="42"/>
      <c r="E82" s="42"/>
      <c r="F82" s="41"/>
    </row>
    <row r="83" spans="1:6" x14ac:dyDescent="0.25">
      <c r="A83" s="19" t="s">
        <v>70</v>
      </c>
      <c r="B83" s="42">
        <v>460</v>
      </c>
      <c r="C83" s="42"/>
      <c r="D83" s="42">
        <v>450</v>
      </c>
      <c r="E83" s="42"/>
      <c r="F83" s="41"/>
    </row>
    <row r="84" spans="1:6" x14ac:dyDescent="0.25">
      <c r="A84" s="19" t="s">
        <v>71</v>
      </c>
      <c r="B84" s="42">
        <v>1630</v>
      </c>
      <c r="C84" s="42">
        <v>1100</v>
      </c>
      <c r="D84" s="42">
        <v>530</v>
      </c>
      <c r="E84" s="42"/>
      <c r="F84" s="41"/>
    </row>
    <row r="85" spans="1:6" x14ac:dyDescent="0.25">
      <c r="A85" s="19" t="s">
        <v>72</v>
      </c>
      <c r="B85" s="42">
        <v>3073.3962700000002</v>
      </c>
      <c r="C85" s="42">
        <v>2271.0212200000001</v>
      </c>
      <c r="D85" s="42">
        <v>787.76535000000001</v>
      </c>
      <c r="E85" s="42"/>
      <c r="F85" s="41"/>
    </row>
    <row r="86" spans="1:6" x14ac:dyDescent="0.25">
      <c r="A86" s="19" t="s">
        <v>73</v>
      </c>
      <c r="B86" s="42">
        <v>11982.15367</v>
      </c>
      <c r="C86" s="42">
        <v>2530.7426700000001</v>
      </c>
      <c r="D86" s="42"/>
      <c r="E86" s="42"/>
      <c r="F86" s="41"/>
    </row>
    <row r="87" spans="1:6" ht="30" x14ac:dyDescent="0.25">
      <c r="A87" s="19" t="s">
        <v>74</v>
      </c>
      <c r="B87" s="42">
        <v>68.5</v>
      </c>
      <c r="C87" s="42"/>
      <c r="D87" s="42"/>
      <c r="E87" s="42"/>
      <c r="F87" s="41"/>
    </row>
    <row r="88" spans="1:6" x14ac:dyDescent="0.25">
      <c r="A88" s="19" t="s">
        <v>75</v>
      </c>
      <c r="B88" s="42">
        <v>14307.939679999999</v>
      </c>
      <c r="C88" s="42">
        <v>1516</v>
      </c>
      <c r="D88" s="42">
        <v>155</v>
      </c>
      <c r="E88" s="42"/>
      <c r="F88" s="41"/>
    </row>
    <row r="89" spans="1:6" x14ac:dyDescent="0.25">
      <c r="A89" s="19" t="s">
        <v>76</v>
      </c>
      <c r="B89" s="42">
        <v>-797.05223999999998</v>
      </c>
      <c r="C89" s="42">
        <v>49.527940000000001</v>
      </c>
      <c r="D89" s="42">
        <v>-687.63499999999999</v>
      </c>
      <c r="E89" s="42">
        <v>2.4446400000000001</v>
      </c>
      <c r="F89" s="41"/>
    </row>
    <row r="90" spans="1:6" x14ac:dyDescent="0.25">
      <c r="A90" s="19" t="s">
        <v>77</v>
      </c>
      <c r="B90" s="42">
        <v>995.85811000000001</v>
      </c>
      <c r="C90" s="42"/>
      <c r="D90" s="42"/>
      <c r="E90" s="42"/>
      <c r="F90" s="41"/>
    </row>
    <row r="91" spans="1:6" x14ac:dyDescent="0.25">
      <c r="A91" s="19" t="s">
        <v>78</v>
      </c>
      <c r="B91" s="42">
        <v>283.81891999999999</v>
      </c>
      <c r="C91" s="42">
        <v>196.42321999999999</v>
      </c>
      <c r="D91" s="42">
        <v>90.095699999999994</v>
      </c>
      <c r="E91" s="42"/>
      <c r="F91" s="41"/>
    </row>
    <row r="92" spans="1:6" ht="30" x14ac:dyDescent="0.25">
      <c r="A92" s="19" t="s">
        <v>79</v>
      </c>
      <c r="B92" s="42">
        <v>4101.1066499999997</v>
      </c>
      <c r="C92" s="42">
        <v>2611.8002200000001</v>
      </c>
      <c r="D92" s="42">
        <v>1489.25443</v>
      </c>
      <c r="E92" s="42"/>
      <c r="F92" s="41"/>
    </row>
    <row r="93" spans="1:6" ht="30" x14ac:dyDescent="0.25">
      <c r="A93" s="19" t="s">
        <v>80</v>
      </c>
      <c r="B93" s="42">
        <v>-956.08109999999999</v>
      </c>
      <c r="C93" s="42">
        <v>-730</v>
      </c>
      <c r="D93" s="42">
        <v>-239.67589000000001</v>
      </c>
      <c r="E93" s="42"/>
      <c r="F93" s="41"/>
    </row>
    <row r="94" spans="1:6" ht="30" x14ac:dyDescent="0.25">
      <c r="A94" s="19" t="s">
        <v>81</v>
      </c>
      <c r="B94" s="42">
        <v>1392.07257</v>
      </c>
      <c r="C94" s="42"/>
      <c r="D94" s="42"/>
      <c r="E94" s="42">
        <v>717.99252000000001</v>
      </c>
      <c r="F94" s="41"/>
    </row>
    <row r="95" spans="1:6" x14ac:dyDescent="0.25">
      <c r="A95" s="20" t="s">
        <v>82</v>
      </c>
      <c r="B95" s="43">
        <v>1852137.0026599995</v>
      </c>
      <c r="C95" s="43">
        <v>55639.167860000001</v>
      </c>
      <c r="D95" s="43">
        <v>14101.138650000001</v>
      </c>
      <c r="E95" s="43">
        <v>83836.127080000006</v>
      </c>
      <c r="F95" s="41"/>
    </row>
    <row r="96" spans="1:6" x14ac:dyDescent="0.25">
      <c r="B96" s="41"/>
      <c r="C96" s="41"/>
      <c r="D96" s="41"/>
      <c r="E96" s="41"/>
    </row>
  </sheetData>
  <mergeCells count="57">
    <mergeCell ref="A57:D57"/>
    <mergeCell ref="A56:D56"/>
    <mergeCell ref="A55:D55"/>
    <mergeCell ref="A17:D17"/>
    <mergeCell ref="A16:D16"/>
    <mergeCell ref="A23:D23"/>
    <mergeCell ref="A22:D22"/>
    <mergeCell ref="A21:D21"/>
    <mergeCell ref="A20:D20"/>
    <mergeCell ref="A19:D19"/>
    <mergeCell ref="A25:D25"/>
    <mergeCell ref="A24:D24"/>
    <mergeCell ref="A12:D12"/>
    <mergeCell ref="A11:D11"/>
    <mergeCell ref="A10:D10"/>
    <mergeCell ref="A15:D15"/>
    <mergeCell ref="A14:D14"/>
    <mergeCell ref="A13:D13"/>
    <mergeCell ref="A44:D44"/>
    <mergeCell ref="A43:D43"/>
    <mergeCell ref="A54:D54"/>
    <mergeCell ref="A51:D51"/>
    <mergeCell ref="A50:D50"/>
    <mergeCell ref="A53:D53"/>
    <mergeCell ref="A52:D52"/>
    <mergeCell ref="A1:E1"/>
    <mergeCell ref="A2:E2"/>
    <mergeCell ref="A5:D5"/>
    <mergeCell ref="A39:D39"/>
    <mergeCell ref="A38:D38"/>
    <mergeCell ref="A37:D37"/>
    <mergeCell ref="A36:D36"/>
    <mergeCell ref="A35:D35"/>
    <mergeCell ref="A32:D32"/>
    <mergeCell ref="A31:D31"/>
    <mergeCell ref="A30:D30"/>
    <mergeCell ref="A34:D34"/>
    <mergeCell ref="A33:D33"/>
    <mergeCell ref="A28:D28"/>
    <mergeCell ref="A27:D27"/>
    <mergeCell ref="A26:D26"/>
    <mergeCell ref="A59:A60"/>
    <mergeCell ref="B59:B60"/>
    <mergeCell ref="C59:E59"/>
    <mergeCell ref="A7:D7"/>
    <mergeCell ref="A8:D8"/>
    <mergeCell ref="A9:D9"/>
    <mergeCell ref="A29:D29"/>
    <mergeCell ref="A18:D18"/>
    <mergeCell ref="A49:D49"/>
    <mergeCell ref="A48:D48"/>
    <mergeCell ref="A47:D47"/>
    <mergeCell ref="A46:D46"/>
    <mergeCell ref="A45:D45"/>
    <mergeCell ref="A41:D41"/>
    <mergeCell ref="A40:D40"/>
    <mergeCell ref="A42:D4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view="pageBreakPreview" topLeftCell="A13" zoomScaleNormal="100" zoomScaleSheetLayoutView="100" workbookViewId="0">
      <selection activeCell="B22" sqref="B22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47</v>
      </c>
      <c r="C1" s="29" t="s">
        <v>13</v>
      </c>
    </row>
    <row r="2" spans="1:20" x14ac:dyDescent="0.25">
      <c r="A2" s="30" t="str">
        <f>TEXT(EndData2,"[$-FC19]ДД.ММ.ГГГ")</f>
        <v>28.10.2022</v>
      </c>
      <c r="B2" s="30">
        <f>A2+1</f>
        <v>44863</v>
      </c>
      <c r="C2" s="26" t="str">
        <f>TEXT(B2,"[$-FC19]ДД.ММ.ГГГ")</f>
        <v>29.10.2022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>
        <v>17249.637159999998</v>
      </c>
      <c r="C4" s="24"/>
      <c r="D4" s="24"/>
      <c r="E4" s="24"/>
      <c r="F4" s="24"/>
      <c r="G4" s="24"/>
      <c r="H4" s="24"/>
      <c r="I4" s="24"/>
      <c r="J4" s="24">
        <v>2117.4216900000001</v>
      </c>
      <c r="K4" s="24"/>
      <c r="L4" s="24"/>
      <c r="M4" s="24"/>
      <c r="N4" s="24"/>
      <c r="O4" s="24">
        <v>600</v>
      </c>
      <c r="P4" s="44">
        <v>19967.058850000001</v>
      </c>
      <c r="Q4" s="32"/>
      <c r="R4" s="32"/>
      <c r="S4" s="32"/>
      <c r="T4" s="32"/>
    </row>
    <row r="5" spans="1:20" ht="102.75" x14ac:dyDescent="0.25">
      <c r="A5" s="21" t="s">
        <v>32</v>
      </c>
      <c r="B5" s="24">
        <v>75011.051160000003</v>
      </c>
      <c r="C5" s="24">
        <v>4883.8469999999998</v>
      </c>
      <c r="D5" s="24"/>
      <c r="E5" s="24"/>
      <c r="F5" s="24"/>
      <c r="G5" s="24"/>
      <c r="H5" s="24"/>
      <c r="I5" s="24"/>
      <c r="J5" s="24"/>
      <c r="K5" s="24">
        <v>90</v>
      </c>
      <c r="L5" s="24"/>
      <c r="M5" s="24"/>
      <c r="N5" s="24">
        <v>31.05</v>
      </c>
      <c r="O5" s="24"/>
      <c r="P5" s="44">
        <v>80015.94816</v>
      </c>
      <c r="Q5" s="32"/>
      <c r="R5" s="32"/>
      <c r="S5" s="32"/>
      <c r="T5" s="32"/>
    </row>
    <row r="6" spans="1:20" ht="293.25" customHeight="1" x14ac:dyDescent="0.25">
      <c r="A6" s="21" t="s">
        <v>33</v>
      </c>
      <c r="B6" s="24"/>
      <c r="C6" s="24"/>
      <c r="D6" s="24"/>
      <c r="E6" s="24"/>
      <c r="F6" s="24"/>
      <c r="G6" s="24"/>
      <c r="H6" s="24"/>
      <c r="I6" s="24"/>
      <c r="J6" s="24">
        <v>1825</v>
      </c>
      <c r="K6" s="24"/>
      <c r="L6" s="24"/>
      <c r="M6" s="24"/>
      <c r="N6" s="24"/>
      <c r="O6" s="24"/>
      <c r="P6" s="44">
        <v>1825</v>
      </c>
      <c r="Q6" s="32"/>
      <c r="R6" s="32"/>
      <c r="S6" s="32"/>
      <c r="T6" s="32"/>
    </row>
    <row r="7" spans="1:20" ht="90" x14ac:dyDescent="0.25">
      <c r="A7" s="21" t="s">
        <v>34</v>
      </c>
      <c r="B7" s="24">
        <v>20000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20000</v>
      </c>
      <c r="Q7" s="32"/>
      <c r="R7" s="32"/>
      <c r="S7" s="32"/>
      <c r="T7" s="32"/>
    </row>
    <row r="8" spans="1:20" ht="128.25" x14ac:dyDescent="0.25">
      <c r="A8" s="21" t="s">
        <v>35</v>
      </c>
      <c r="B8" s="24">
        <v>6.3931899999999997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6.3931899999999997</v>
      </c>
      <c r="Q8" s="32"/>
      <c r="R8" s="32"/>
      <c r="S8" s="32"/>
      <c r="T8" s="32"/>
    </row>
    <row r="9" spans="1:20" ht="77.25" x14ac:dyDescent="0.25">
      <c r="A9" s="21" t="s">
        <v>36</v>
      </c>
      <c r="B9" s="24"/>
      <c r="C9" s="24"/>
      <c r="D9" s="24"/>
      <c r="E9" s="24"/>
      <c r="F9" s="24"/>
      <c r="G9" s="24"/>
      <c r="H9" s="24">
        <v>104.26542999999999</v>
      </c>
      <c r="I9" s="24"/>
      <c r="J9" s="24"/>
      <c r="K9" s="24"/>
      <c r="L9" s="24"/>
      <c r="M9" s="24"/>
      <c r="N9" s="24"/>
      <c r="O9" s="24"/>
      <c r="P9" s="44">
        <v>104.26542999999999</v>
      </c>
      <c r="Q9" s="32"/>
      <c r="R9" s="32"/>
      <c r="S9" s="32"/>
      <c r="T9" s="32"/>
    </row>
    <row r="10" spans="1:20" ht="166.5" x14ac:dyDescent="0.25">
      <c r="A10" s="21" t="s">
        <v>37</v>
      </c>
      <c r="B10" s="24">
        <v>423.52785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423.52785</v>
      </c>
      <c r="Q10" s="32"/>
      <c r="R10" s="32"/>
      <c r="S10" s="32"/>
      <c r="T10" s="32"/>
    </row>
    <row r="11" spans="1:20" ht="77.25" x14ac:dyDescent="0.25">
      <c r="A11" s="21" t="s">
        <v>38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>
        <v>1.0000000000000001E-5</v>
      </c>
      <c r="P11" s="44">
        <v>1.0000000000000001E-5</v>
      </c>
      <c r="Q11" s="32"/>
      <c r="R11" s="32"/>
      <c r="S11" s="32"/>
      <c r="T11" s="32"/>
    </row>
    <row r="12" spans="1:20" ht="77.25" x14ac:dyDescent="0.25">
      <c r="A12" s="21" t="s">
        <v>39</v>
      </c>
      <c r="B12" s="24"/>
      <c r="C12" s="24"/>
      <c r="D12" s="24"/>
      <c r="E12" s="24"/>
      <c r="F12" s="24"/>
      <c r="G12" s="24"/>
      <c r="H12" s="24"/>
      <c r="I12" s="24"/>
      <c r="J12" s="24">
        <v>70918.729640000005</v>
      </c>
      <c r="K12" s="24"/>
      <c r="L12" s="24"/>
      <c r="M12" s="24"/>
      <c r="N12" s="24"/>
      <c r="O12" s="24"/>
      <c r="P12" s="44">
        <v>70918.729640000005</v>
      </c>
      <c r="Q12" s="32"/>
      <c r="R12" s="32"/>
      <c r="S12" s="32"/>
      <c r="T12" s="32"/>
    </row>
    <row r="13" spans="1:20" ht="39" x14ac:dyDescent="0.25">
      <c r="A13" s="21" t="s">
        <v>40</v>
      </c>
      <c r="B13" s="24"/>
      <c r="C13" s="24"/>
      <c r="D13" s="24"/>
      <c r="E13" s="24"/>
      <c r="F13" s="24"/>
      <c r="G13" s="24"/>
      <c r="H13" s="24"/>
      <c r="I13" s="24"/>
      <c r="J13" s="24"/>
      <c r="K13" s="24">
        <v>12629.61109</v>
      </c>
      <c r="L13" s="24"/>
      <c r="M13" s="24"/>
      <c r="N13" s="24"/>
      <c r="O13" s="24"/>
      <c r="P13" s="44">
        <v>12629.61109</v>
      </c>
      <c r="Q13" s="32"/>
      <c r="R13" s="32"/>
      <c r="S13" s="32"/>
      <c r="T13" s="32"/>
    </row>
    <row r="14" spans="1:20" ht="51.75" x14ac:dyDescent="0.25">
      <c r="A14" s="21" t="s">
        <v>41</v>
      </c>
      <c r="B14" s="24">
        <v>16188.17433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16188.17433</v>
      </c>
      <c r="Q14" s="32"/>
      <c r="R14" s="32"/>
      <c r="S14" s="32"/>
      <c r="T14" s="32"/>
    </row>
    <row r="15" spans="1:20" ht="26.25" x14ac:dyDescent="0.25">
      <c r="A15" s="21" t="s">
        <v>42</v>
      </c>
      <c r="B15" s="24"/>
      <c r="C15" s="24"/>
      <c r="D15" s="24"/>
      <c r="E15" s="24"/>
      <c r="F15" s="24"/>
      <c r="G15" s="24"/>
      <c r="H15" s="24"/>
      <c r="I15" s="24"/>
      <c r="J15" s="24">
        <v>7.7513699999999996</v>
      </c>
      <c r="K15" s="24"/>
      <c r="L15" s="24"/>
      <c r="M15" s="24"/>
      <c r="N15" s="24"/>
      <c r="O15" s="24"/>
      <c r="P15" s="44">
        <v>7.7513699999999996</v>
      </c>
      <c r="Q15" s="32"/>
      <c r="R15" s="32"/>
      <c r="S15" s="32"/>
      <c r="T15" s="32"/>
    </row>
    <row r="16" spans="1:20" ht="39" x14ac:dyDescent="0.25">
      <c r="A16" s="21" t="s">
        <v>43</v>
      </c>
      <c r="B16" s="24">
        <v>4462.6446400000004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4">
        <v>4462.6446400000004</v>
      </c>
      <c r="Q16" s="32"/>
      <c r="R16" s="32"/>
      <c r="S16" s="32"/>
      <c r="T16" s="32"/>
    </row>
    <row r="17" spans="1:20" ht="39" x14ac:dyDescent="0.25">
      <c r="A17" s="21" t="s">
        <v>44</v>
      </c>
      <c r="B17" s="24"/>
      <c r="C17" s="24"/>
      <c r="D17" s="24"/>
      <c r="E17" s="24"/>
      <c r="F17" s="24"/>
      <c r="G17" s="24"/>
      <c r="H17" s="24"/>
      <c r="I17" s="24"/>
      <c r="J17" s="24">
        <v>149.89166</v>
      </c>
      <c r="K17" s="24"/>
      <c r="L17" s="24"/>
      <c r="M17" s="24"/>
      <c r="N17" s="24"/>
      <c r="O17" s="24"/>
      <c r="P17" s="44">
        <v>149.89166</v>
      </c>
      <c r="Q17" s="32"/>
      <c r="R17" s="32"/>
      <c r="S17" s="32"/>
      <c r="T17" s="32"/>
    </row>
    <row r="18" spans="1:20" ht="39" x14ac:dyDescent="0.25">
      <c r="A18" s="21" t="s">
        <v>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>
        <v>137.465</v>
      </c>
      <c r="M18" s="24"/>
      <c r="N18" s="24"/>
      <c r="O18" s="24"/>
      <c r="P18" s="44">
        <v>137.465</v>
      </c>
      <c r="Q18" s="32"/>
      <c r="R18" s="32"/>
      <c r="S18" s="32"/>
      <c r="T18" s="32"/>
    </row>
    <row r="19" spans="1:20" x14ac:dyDescent="0.25">
      <c r="A19" s="22" t="s">
        <v>46</v>
      </c>
      <c r="B19" s="25">
        <v>133341.42833</v>
      </c>
      <c r="C19" s="25">
        <v>4883.8469999999998</v>
      </c>
      <c r="D19" s="25"/>
      <c r="E19" s="25"/>
      <c r="F19" s="25"/>
      <c r="G19" s="25"/>
      <c r="H19" s="25">
        <v>104.26542999999999</v>
      </c>
      <c r="I19" s="25"/>
      <c r="J19" s="25">
        <v>75018.79436</v>
      </c>
      <c r="K19" s="25">
        <v>12719.61109</v>
      </c>
      <c r="L19" s="25">
        <v>137.465</v>
      </c>
      <c r="M19" s="25"/>
      <c r="N19" s="25">
        <v>31.05</v>
      </c>
      <c r="O19" s="25">
        <v>600.00000999999997</v>
      </c>
      <c r="P19" s="44">
        <v>226836.46122</v>
      </c>
      <c r="Q19" s="40"/>
      <c r="R19" s="40"/>
      <c r="S19" s="40"/>
      <c r="T19" s="40"/>
    </row>
    <row r="20" spans="1:20" x14ac:dyDescent="0.2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20" x14ac:dyDescent="0.25">
      <c r="A21" s="36" t="s">
        <v>30</v>
      </c>
      <c r="B21" s="45">
        <f>P19+Учреждения!B95</f>
        <v>2078973.4638799995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20" ht="32.25" customHeight="1" x14ac:dyDescent="0.25">
      <c r="A22" s="36" t="s">
        <v>131</v>
      </c>
      <c r="B22" s="45">
        <v>2965639.7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  <rowBreaks count="1" manualBreakCount="1">
    <brk id="1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2022-11-02T04:43:13Z</dcterms:modified>
</cp:coreProperties>
</file>