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районы'!$A$1:$P$34</definedName>
    <definedName name="_xlnm.Print_Area" localSheetId="0">Учреждения!$A$1:$E$88</definedName>
  </definedNames>
  <calcPr calcId="162913"/>
</workbook>
</file>

<file path=xl/calcChain.xml><?xml version="1.0" encoding="utf-8"?>
<calcChain xmlns="http://schemas.openxmlformats.org/spreadsheetml/2006/main">
  <c r="E48" i="1" l="1"/>
  <c r="E8" i="1" l="1"/>
  <c r="E9" i="1" l="1"/>
  <c r="B32" i="2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<sst xmlns="http://schemas.openxmlformats.org/spreadsheetml/2006/main" count="134" uniqueCount="134">
  <si>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</si>
  <si>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</si>
  <si>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</si>
  <si>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</si>
  <si>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</si>
  <si>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</si>
  <si>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</si>
  <si>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</si>
  <si>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</si>
  <si>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</si>
  <si>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</si>
  <si>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</si>
  <si>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</si>
  <si>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</si>
  <si>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</si>
  <si>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</si>
  <si>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</si>
  <si>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</si>
  <si>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</si>
  <si>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</si>
  <si>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</si>
  <si>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</si>
  <si>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</si>
  <si>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</si>
  <si>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</si>
  <si>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</si>
  <si>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</si>
  <si>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</si>
  <si>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</si>
  <si>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</si>
  <si>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</si>
  <si>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</si>
  <si>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</si>
  <si>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</si>
  <si>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</si>
  <si>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</si>
  <si>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</si>
  <si>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</si>
  <si>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</si>
  <si>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</si>
  <si>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</si>
  <si>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</si>
  <si>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</si>
  <si>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</si>
  <si>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</si>
  <si>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</si>
  <si>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</si>
  <si>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</si>
  <si>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</si>
  <si>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</si>
  <si>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</si>
  <si>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программ формирования современной городской среды (Благоустройство дворовых территорий)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</si>
  <si>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</si>
  <si>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</si>
  <si>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</si>
  <si>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</si>
  <si>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модернизации школьных систем образования</t>
  </si>
  <si>
    <t>Всего:</t>
  </si>
  <si>
    <t>18.11.2022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</si>
  <si>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</si>
  <si>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</si>
  <si>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</si>
  <si>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</si>
  <si>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</si>
  <si>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</si>
  <si>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</si>
  <si>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</si>
  <si>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</si>
  <si>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</si>
  <si>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</si>
  <si>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</si>
  <si>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</si>
  <si>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</si>
  <si>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</si>
  <si>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</si>
  <si>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</si>
  <si>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</si>
  <si>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</si>
  <si>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</si>
  <si>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</si>
  <si>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</si>
  <si>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</si>
  <si>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</si>
  <si>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</si>
  <si>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</si>
  <si>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</si>
  <si>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</si>
  <si>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</si>
  <si>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</si>
  <si>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</si>
  <si>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</si>
  <si>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</si>
  <si>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14.11.2022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</si>
  <si>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</si>
  <si>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</si>
  <si>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</si>
  <si>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</si>
  <si>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</si>
  <si>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</si>
  <si>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</si>
  <si>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</si>
  <si>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повышение эффективности службы занятости</t>
  </si>
  <si>
    <t>Субсидии бюджетам субъектов Российской Федерации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</si>
  <si>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</si>
  <si>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</si>
  <si>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</si>
  <si>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</si>
  <si>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</si>
  <si>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</si>
  <si>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</si>
  <si>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</si>
  <si>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</si>
  <si>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реализацию программ формирования современной городской среды</t>
  </si>
  <si>
    <t>Субсидии бюджетам субъектов Российской Федерации на реконструкцию и капитальный ремонт муниципальных музеев</t>
  </si>
  <si>
    <t>Субсидии бюджетам субъектов Российской Федерации на реализацию мероприятий по модернизации школьных систем образования</t>
  </si>
  <si>
    <t>Субсидии бюджетам субъектов Российской Федерации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</si>
  <si>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Субсидии бюджетам субъектов Российской Федерации на софинансирование закупки оборудования для создания "умных" спортивных площадок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</si>
  <si>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</si>
  <si>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</si>
  <si>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</si>
  <si>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</si>
  <si>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</si>
  <si>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субъектов Российской Федерации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</si>
  <si>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</si>
  <si>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</si>
  <si>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</si>
  <si>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</si>
  <si>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</si>
  <si>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</si>
  <si>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</si>
  <si>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</si>
  <si>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</si>
  <si>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20.11.2022)</t>
  </si>
  <si>
    <t>Остатки бюджетных средств на 21.11.2022г.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</si>
</sst>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2"/>
    </font>
    <font>
      <sz val="10"/>
      <name val="Arial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4" fontId="14" fillId="0" borderId="0" xfId="0" applyNumberFormat="1" applyFont="1"/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49" fontId="16" fillId="0" borderId="4" xfId="1" applyNumberFormat="1" applyFont="1" applyFill="1" applyBorder="1" applyAlignment="1" applyProtection="1">
      <alignment horizontal="left" vertical="center" wrapText="1"/>
    </xf>
    <xf numFmtId="164" fontId="16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zoomScaleNormal="100" zoomScaleSheetLayoutView="100" workbookViewId="0">
      <selection activeCell="E48" sqref="E48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1" t="s">
        <v>0</v>
      </c>
      <c r="B1" s="51"/>
      <c r="C1" s="51"/>
      <c r="D1" s="51"/>
      <c r="E1" s="51"/>
      <c r="F1" s="37" t="s">
        <v>92</v>
      </c>
      <c r="G1" s="38" t="str">
        <f>TEXT(F1,"[$-FC19]ДД ММММ")</f>
        <v>14 ноября</v>
      </c>
      <c r="H1" s="38" t="str">
        <f>TEXT(F1,"[$-FC19]ДД.ММ.ГГГ \г")</f>
        <v>14.11.2022 г</v>
      </c>
    </row>
    <row r="2" spans="1:9" ht="15.75" x14ac:dyDescent="0.25">
      <c r="A2" s="51" t="str">
        <f>CONCATENATE("с ",G1," по ",G2,"ода")</f>
        <v>с 14 ноября по 20 ноября 2022 года</v>
      </c>
      <c r="B2" s="51"/>
      <c r="C2" s="51"/>
      <c r="D2" s="51"/>
      <c r="E2" s="51"/>
      <c r="F2" s="46">
        <v>44885</v>
      </c>
      <c r="G2" s="38" t="str">
        <f>TEXT(F2,"[$-FC19]ДД ММММ ГГГ \г")</f>
        <v>20 ноября 2022 г</v>
      </c>
      <c r="H2" s="38" t="str">
        <f>TEXT(F2,"[$-FC19]ДД.ММ.ГГГ \г")</f>
        <v>20.11.2022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2" t="str">
        <f>CONCATENATE("Остатки средств на ",H1,".")</f>
        <v>Остатки средств на 14.11.2022 г.</v>
      </c>
      <c r="B5" s="53"/>
      <c r="C5" s="53"/>
      <c r="D5" s="54"/>
      <c r="E5" s="8">
        <v>6942246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2" t="s">
        <v>2</v>
      </c>
      <c r="B7" s="48"/>
      <c r="C7" s="48"/>
      <c r="D7" s="48"/>
      <c r="E7" s="13"/>
    </row>
    <row r="8" spans="1:9" x14ac:dyDescent="0.25">
      <c r="A8" s="47" t="s">
        <v>3</v>
      </c>
      <c r="B8" s="48"/>
      <c r="C8" s="48"/>
      <c r="D8" s="48"/>
      <c r="E8" s="9">
        <f>E48-E9</f>
        <v>-322998.42070000019</v>
      </c>
    </row>
    <row r="9" spans="1:9" x14ac:dyDescent="0.25">
      <c r="A9" s="49" t="s">
        <v>4</v>
      </c>
      <c r="B9" s="48"/>
      <c r="C9" s="48"/>
      <c r="D9" s="48"/>
      <c r="E9" s="14">
        <f>SUM(E10:E47)</f>
        <v>271594.28626000002</v>
      </c>
    </row>
    <row r="10" spans="1:9" x14ac:dyDescent="0.25">
      <c r="A10" s="65" t="s">
        <v>93</v>
      </c>
      <c r="B10" s="65"/>
      <c r="C10" s="65"/>
      <c r="D10" s="65"/>
      <c r="E10" s="66">
        <v>29620.89503</v>
      </c>
    </row>
    <row r="11" spans="1:9" ht="26.25" customHeight="1" x14ac:dyDescent="0.25">
      <c r="A11" s="65" t="s">
        <v>94</v>
      </c>
      <c r="B11" s="65"/>
      <c r="C11" s="65"/>
      <c r="D11" s="65"/>
      <c r="E11" s="66">
        <v>2894.4337999999998</v>
      </c>
    </row>
    <row r="12" spans="1:9" ht="26.25" customHeight="1" x14ac:dyDescent="0.25">
      <c r="A12" s="65" t="s">
        <v>95</v>
      </c>
      <c r="B12" s="65"/>
      <c r="C12" s="65"/>
      <c r="D12" s="65"/>
      <c r="E12" s="66">
        <v>39299.713680000001</v>
      </c>
    </row>
    <row r="13" spans="1:9" ht="26.25" customHeight="1" x14ac:dyDescent="0.25">
      <c r="A13" s="65" t="s">
        <v>96</v>
      </c>
      <c r="B13" s="65"/>
      <c r="C13" s="65"/>
      <c r="D13" s="65"/>
      <c r="E13" s="66">
        <v>1900</v>
      </c>
    </row>
    <row r="14" spans="1:9" ht="26.25" customHeight="1" x14ac:dyDescent="0.25">
      <c r="A14" s="65" t="s">
        <v>97</v>
      </c>
      <c r="B14" s="65"/>
      <c r="C14" s="65"/>
      <c r="D14" s="65"/>
      <c r="E14" s="66">
        <v>806.54309999999998</v>
      </c>
    </row>
    <row r="15" spans="1:9" x14ac:dyDescent="0.25">
      <c r="A15" s="65" t="s">
        <v>98</v>
      </c>
      <c r="B15" s="65"/>
      <c r="C15" s="65"/>
      <c r="D15" s="65"/>
      <c r="E15" s="66">
        <v>756.50750000000005</v>
      </c>
    </row>
    <row r="16" spans="1:9" ht="26.25" customHeight="1" x14ac:dyDescent="0.25">
      <c r="A16" s="65" t="s">
        <v>99</v>
      </c>
      <c r="B16" s="65"/>
      <c r="C16" s="65"/>
      <c r="D16" s="65"/>
      <c r="E16" s="66">
        <v>56.25</v>
      </c>
    </row>
    <row r="17" spans="1:5" ht="26.25" customHeight="1" x14ac:dyDescent="0.25">
      <c r="A17" s="65" t="s">
        <v>100</v>
      </c>
      <c r="B17" s="65"/>
      <c r="C17" s="65"/>
      <c r="D17" s="65"/>
      <c r="E17" s="66">
        <v>97.631190000000004</v>
      </c>
    </row>
    <row r="18" spans="1:5" x14ac:dyDescent="0.25">
      <c r="A18" s="65" t="s">
        <v>101</v>
      </c>
      <c r="B18" s="65"/>
      <c r="C18" s="65"/>
      <c r="D18" s="65"/>
      <c r="E18" s="66">
        <v>13.464</v>
      </c>
    </row>
    <row r="19" spans="1:5" ht="26.25" customHeight="1" x14ac:dyDescent="0.25">
      <c r="A19" s="65" t="s">
        <v>102</v>
      </c>
      <c r="B19" s="65"/>
      <c r="C19" s="65"/>
      <c r="D19" s="65"/>
      <c r="E19" s="66">
        <v>220.21186</v>
      </c>
    </row>
    <row r="20" spans="1:5" ht="26.25" customHeight="1" x14ac:dyDescent="0.25">
      <c r="A20" s="65" t="s">
        <v>103</v>
      </c>
      <c r="B20" s="65"/>
      <c r="C20" s="65"/>
      <c r="D20" s="65"/>
      <c r="E20" s="66">
        <v>11223.617260000001</v>
      </c>
    </row>
    <row r="21" spans="1:5" ht="26.25" customHeight="1" x14ac:dyDescent="0.25">
      <c r="A21" s="65" t="s">
        <v>104</v>
      </c>
      <c r="B21" s="65"/>
      <c r="C21" s="65"/>
      <c r="D21" s="65"/>
      <c r="E21" s="66">
        <v>242.64581000000001</v>
      </c>
    </row>
    <row r="22" spans="1:5" ht="26.25" customHeight="1" x14ac:dyDescent="0.25">
      <c r="A22" s="65" t="s">
        <v>105</v>
      </c>
      <c r="B22" s="65"/>
      <c r="C22" s="65"/>
      <c r="D22" s="65"/>
      <c r="E22" s="66">
        <v>38.346170000000001</v>
      </c>
    </row>
    <row r="23" spans="1:5" ht="26.25" customHeight="1" x14ac:dyDescent="0.25">
      <c r="A23" s="65" t="s">
        <v>106</v>
      </c>
      <c r="B23" s="65"/>
      <c r="C23" s="65"/>
      <c r="D23" s="65"/>
      <c r="E23" s="66">
        <v>3182.2530000000002</v>
      </c>
    </row>
    <row r="24" spans="1:5" ht="26.25" customHeight="1" x14ac:dyDescent="0.25">
      <c r="A24" s="65" t="s">
        <v>107</v>
      </c>
      <c r="B24" s="65"/>
      <c r="C24" s="65"/>
      <c r="D24" s="65"/>
      <c r="E24" s="66">
        <v>74.951170000000005</v>
      </c>
    </row>
    <row r="25" spans="1:5" x14ac:dyDescent="0.25">
      <c r="A25" s="65" t="s">
        <v>108</v>
      </c>
      <c r="B25" s="65"/>
      <c r="C25" s="65"/>
      <c r="D25" s="65"/>
      <c r="E25" s="66">
        <v>2006.11347</v>
      </c>
    </row>
    <row r="26" spans="1:5" ht="26.25" customHeight="1" x14ac:dyDescent="0.25">
      <c r="A26" s="65" t="s">
        <v>109</v>
      </c>
      <c r="B26" s="65"/>
      <c r="C26" s="65"/>
      <c r="D26" s="65"/>
      <c r="E26" s="66">
        <v>1.2999999999999999E-4</v>
      </c>
    </row>
    <row r="27" spans="1:5" ht="26.25" customHeight="1" x14ac:dyDescent="0.25">
      <c r="A27" s="65" t="s">
        <v>110</v>
      </c>
      <c r="B27" s="65"/>
      <c r="C27" s="65"/>
      <c r="D27" s="65"/>
      <c r="E27" s="66">
        <v>1465.18408</v>
      </c>
    </row>
    <row r="28" spans="1:5" ht="26.25" customHeight="1" x14ac:dyDescent="0.25">
      <c r="A28" s="65" t="s">
        <v>111</v>
      </c>
      <c r="B28" s="65"/>
      <c r="C28" s="65"/>
      <c r="D28" s="65"/>
      <c r="E28" s="66">
        <v>180.99999</v>
      </c>
    </row>
    <row r="29" spans="1:5" x14ac:dyDescent="0.25">
      <c r="A29" s="65" t="s">
        <v>112</v>
      </c>
      <c r="B29" s="65"/>
      <c r="C29" s="65"/>
      <c r="D29" s="65"/>
      <c r="E29" s="66">
        <v>1914.1389099999999</v>
      </c>
    </row>
    <row r="30" spans="1:5" x14ac:dyDescent="0.25">
      <c r="A30" s="65" t="s">
        <v>113</v>
      </c>
      <c r="B30" s="65"/>
      <c r="C30" s="65"/>
      <c r="D30" s="65"/>
      <c r="E30" s="66">
        <v>438.45</v>
      </c>
    </row>
    <row r="31" spans="1:5" x14ac:dyDescent="0.25">
      <c r="A31" s="65" t="s">
        <v>114</v>
      </c>
      <c r="B31" s="65"/>
      <c r="C31" s="65"/>
      <c r="D31" s="65"/>
      <c r="E31" s="66">
        <v>10.18924</v>
      </c>
    </row>
    <row r="32" spans="1:5" ht="26.25" customHeight="1" x14ac:dyDescent="0.25">
      <c r="A32" s="65" t="s">
        <v>115</v>
      </c>
      <c r="B32" s="65"/>
      <c r="C32" s="65"/>
      <c r="D32" s="65"/>
      <c r="E32" s="66">
        <v>79955.153460000001</v>
      </c>
    </row>
    <row r="33" spans="1:5" ht="26.25" customHeight="1" x14ac:dyDescent="0.25">
      <c r="A33" s="65" t="s">
        <v>116</v>
      </c>
      <c r="B33" s="65"/>
      <c r="C33" s="65"/>
      <c r="D33" s="65"/>
      <c r="E33" s="66">
        <v>23399.99999</v>
      </c>
    </row>
    <row r="34" spans="1:5" ht="26.25" customHeight="1" x14ac:dyDescent="0.25">
      <c r="A34" s="65" t="s">
        <v>117</v>
      </c>
      <c r="B34" s="65"/>
      <c r="C34" s="65"/>
      <c r="D34" s="65"/>
      <c r="E34" s="66">
        <v>1206.24064</v>
      </c>
    </row>
    <row r="35" spans="1:5" ht="26.25" customHeight="1" x14ac:dyDescent="0.25">
      <c r="A35" s="65" t="s">
        <v>118</v>
      </c>
      <c r="B35" s="65"/>
      <c r="C35" s="65"/>
      <c r="D35" s="65"/>
      <c r="E35" s="66">
        <v>35.290880000000001</v>
      </c>
    </row>
    <row r="36" spans="1:5" x14ac:dyDescent="0.25">
      <c r="A36" s="65" t="s">
        <v>119</v>
      </c>
      <c r="B36" s="65"/>
      <c r="C36" s="65"/>
      <c r="D36" s="65"/>
      <c r="E36" s="66">
        <v>3215.3412899999998</v>
      </c>
    </row>
    <row r="37" spans="1:5" x14ac:dyDescent="0.25">
      <c r="A37" s="65" t="s">
        <v>120</v>
      </c>
      <c r="B37" s="65"/>
      <c r="C37" s="65"/>
      <c r="D37" s="65"/>
      <c r="E37" s="66">
        <v>1902.62591</v>
      </c>
    </row>
    <row r="38" spans="1:5" ht="26.25" customHeight="1" x14ac:dyDescent="0.25">
      <c r="A38" s="65" t="s">
        <v>121</v>
      </c>
      <c r="B38" s="65"/>
      <c r="C38" s="65"/>
      <c r="D38" s="65"/>
      <c r="E38" s="66">
        <v>2359.2410199999999</v>
      </c>
    </row>
    <row r="39" spans="1:5" ht="26.25" customHeight="1" x14ac:dyDescent="0.25">
      <c r="A39" s="65" t="s">
        <v>122</v>
      </c>
      <c r="B39" s="65"/>
      <c r="C39" s="65"/>
      <c r="D39" s="65"/>
      <c r="E39" s="66">
        <v>10485.308069999999</v>
      </c>
    </row>
    <row r="40" spans="1:5" x14ac:dyDescent="0.25">
      <c r="A40" s="65" t="s">
        <v>123</v>
      </c>
      <c r="B40" s="65"/>
      <c r="C40" s="65"/>
      <c r="D40" s="65"/>
      <c r="E40" s="66">
        <v>964.17948000000001</v>
      </c>
    </row>
    <row r="41" spans="1:5" ht="26.25" customHeight="1" x14ac:dyDescent="0.25">
      <c r="A41" s="65" t="s">
        <v>124</v>
      </c>
      <c r="B41" s="65"/>
      <c r="C41" s="65"/>
      <c r="D41" s="65"/>
      <c r="E41" s="66">
        <v>692.69584999999995</v>
      </c>
    </row>
    <row r="42" spans="1:5" ht="26.25" customHeight="1" x14ac:dyDescent="0.25">
      <c r="A42" s="65" t="s">
        <v>125</v>
      </c>
      <c r="B42" s="65"/>
      <c r="C42" s="65"/>
      <c r="D42" s="65"/>
      <c r="E42" s="66">
        <v>247.2</v>
      </c>
    </row>
    <row r="43" spans="1:5" ht="26.25" customHeight="1" x14ac:dyDescent="0.25">
      <c r="A43" s="65" t="s">
        <v>126</v>
      </c>
      <c r="B43" s="65"/>
      <c r="C43" s="65"/>
      <c r="D43" s="65"/>
      <c r="E43" s="66">
        <v>20.84169</v>
      </c>
    </row>
    <row r="44" spans="1:5" ht="26.25" customHeight="1" x14ac:dyDescent="0.25">
      <c r="A44" s="65" t="s">
        <v>127</v>
      </c>
      <c r="B44" s="65"/>
      <c r="C44" s="65"/>
      <c r="D44" s="65"/>
      <c r="E44" s="66">
        <v>1823.9798499999999</v>
      </c>
    </row>
    <row r="45" spans="1:5" ht="26.25" customHeight="1" x14ac:dyDescent="0.25">
      <c r="A45" s="65" t="s">
        <v>128</v>
      </c>
      <c r="B45" s="65"/>
      <c r="C45" s="65"/>
      <c r="D45" s="65"/>
      <c r="E45" s="66">
        <v>569.97199999999998</v>
      </c>
    </row>
    <row r="46" spans="1:5" ht="26.25" customHeight="1" x14ac:dyDescent="0.25">
      <c r="A46" s="65" t="s">
        <v>129</v>
      </c>
      <c r="B46" s="65"/>
      <c r="C46" s="65"/>
      <c r="D46" s="65"/>
      <c r="E46" s="66">
        <v>48185.676740000003</v>
      </c>
    </row>
    <row r="47" spans="1:5" ht="26.25" customHeight="1" x14ac:dyDescent="0.25">
      <c r="A47" s="65" t="s">
        <v>130</v>
      </c>
      <c r="B47" s="65"/>
      <c r="C47" s="65"/>
      <c r="D47" s="65"/>
      <c r="E47" s="66">
        <v>88</v>
      </c>
    </row>
    <row r="48" spans="1:5" x14ac:dyDescent="0.25">
      <c r="A48" s="55" t="s">
        <v>5</v>
      </c>
      <c r="B48" s="47"/>
      <c r="C48" s="47"/>
      <c r="D48" s="47"/>
      <c r="E48" s="13">
        <f>'Муниципальные районы'!B33-Учреждения!E5+'Муниципальные районы'!B32</f>
        <v>-51404.134440000169</v>
      </c>
    </row>
    <row r="49" spans="1:6" x14ac:dyDescent="0.25">
      <c r="A49" s="63" t="s">
        <v>131</v>
      </c>
      <c r="B49" s="64"/>
      <c r="C49" s="64"/>
      <c r="D49" s="64"/>
      <c r="E49" s="14"/>
    </row>
    <row r="50" spans="1:6" ht="89.25" customHeight="1" x14ac:dyDescent="0.25">
      <c r="A50" s="50" t="s">
        <v>132</v>
      </c>
      <c r="B50" s="50"/>
      <c r="C50" s="50"/>
      <c r="D50" s="50"/>
      <c r="E50" s="14">
        <v>5746249.7000000002</v>
      </c>
    </row>
    <row r="51" spans="1:6" x14ac:dyDescent="0.25">
      <c r="A51" s="15"/>
      <c r="B51" s="16"/>
      <c r="C51" s="16"/>
      <c r="D51" s="6"/>
      <c r="E51" s="17"/>
    </row>
    <row r="52" spans="1:6" x14ac:dyDescent="0.25">
      <c r="A52" s="56" t="s">
        <v>14</v>
      </c>
      <c r="B52" s="58" t="s">
        <v>6</v>
      </c>
      <c r="C52" s="59" t="s">
        <v>7</v>
      </c>
      <c r="D52" s="60"/>
      <c r="E52" s="61"/>
    </row>
    <row r="53" spans="1:6" ht="90" x14ac:dyDescent="0.25">
      <c r="A53" s="57"/>
      <c r="B53" s="58"/>
      <c r="C53" s="18" t="s">
        <v>8</v>
      </c>
      <c r="D53" s="18" t="s">
        <v>9</v>
      </c>
      <c r="E53" s="18" t="s">
        <v>10</v>
      </c>
    </row>
    <row r="54" spans="1:6" x14ac:dyDescent="0.25">
      <c r="A54" s="19" t="s">
        <v>59</v>
      </c>
      <c r="B54" s="42">
        <v>10493.838540000001</v>
      </c>
      <c r="C54" s="42">
        <v>8557.6521599999996</v>
      </c>
      <c r="D54" s="42"/>
      <c r="E54" s="42"/>
      <c r="F54" s="41"/>
    </row>
    <row r="55" spans="1:6" x14ac:dyDescent="0.25">
      <c r="A55" s="19" t="s">
        <v>60</v>
      </c>
      <c r="B55" s="42">
        <v>115.5</v>
      </c>
      <c r="C55" s="42"/>
      <c r="D55" s="42"/>
      <c r="E55" s="42"/>
      <c r="F55" s="41"/>
    </row>
    <row r="56" spans="1:6" x14ac:dyDescent="0.25">
      <c r="A56" s="19" t="s">
        <v>61</v>
      </c>
      <c r="B56" s="42">
        <v>2511.7857300000001</v>
      </c>
      <c r="C56" s="42"/>
      <c r="D56" s="42">
        <v>761.44293000000005</v>
      </c>
      <c r="E56" s="42"/>
      <c r="F56" s="41"/>
    </row>
    <row r="57" spans="1:6" x14ac:dyDescent="0.25">
      <c r="A57" s="19" t="s">
        <v>62</v>
      </c>
      <c r="B57" s="42">
        <v>35201.964019999999</v>
      </c>
      <c r="C57" s="42">
        <v>6082.0244700000003</v>
      </c>
      <c r="D57" s="42">
        <v>283.70472999999998</v>
      </c>
      <c r="E57" s="42"/>
      <c r="F57" s="41"/>
    </row>
    <row r="58" spans="1:6" ht="30" x14ac:dyDescent="0.25">
      <c r="A58" s="19" t="s">
        <v>63</v>
      </c>
      <c r="B58" s="42">
        <v>29825.137279999999</v>
      </c>
      <c r="C58" s="42">
        <v>981.18668000000002</v>
      </c>
      <c r="D58" s="42"/>
      <c r="E58" s="42">
        <v>1734.0989999999999</v>
      </c>
      <c r="F58" s="41"/>
    </row>
    <row r="59" spans="1:6" x14ac:dyDescent="0.25">
      <c r="A59" s="19" t="s">
        <v>64</v>
      </c>
      <c r="B59" s="42">
        <v>316.64183000000003</v>
      </c>
      <c r="C59" s="42">
        <v>120</v>
      </c>
      <c r="D59" s="42"/>
      <c r="E59" s="42"/>
      <c r="F59" s="41"/>
    </row>
    <row r="60" spans="1:6" ht="30" x14ac:dyDescent="0.25">
      <c r="A60" s="19" t="s">
        <v>65</v>
      </c>
      <c r="B60" s="42">
        <v>182768.42077</v>
      </c>
      <c r="C60" s="42"/>
      <c r="D60" s="42"/>
      <c r="E60" s="42">
        <v>-66.7209</v>
      </c>
      <c r="F60" s="41"/>
    </row>
    <row r="61" spans="1:6" x14ac:dyDescent="0.25">
      <c r="A61" s="19" t="s">
        <v>66</v>
      </c>
      <c r="B61" s="42">
        <v>6174.41896</v>
      </c>
      <c r="C61" s="42"/>
      <c r="D61" s="42"/>
      <c r="E61" s="42"/>
      <c r="F61" s="41"/>
    </row>
    <row r="62" spans="1:6" x14ac:dyDescent="0.25">
      <c r="A62" s="19" t="s">
        <v>67</v>
      </c>
      <c r="B62" s="42">
        <v>25744.118439999998</v>
      </c>
      <c r="C62" s="42"/>
      <c r="D62" s="42"/>
      <c r="E62" s="42"/>
      <c r="F62" s="41"/>
    </row>
    <row r="63" spans="1:6" x14ac:dyDescent="0.25">
      <c r="A63" s="19" t="s">
        <v>68</v>
      </c>
      <c r="B63" s="42">
        <v>29317.60757</v>
      </c>
      <c r="C63" s="42"/>
      <c r="D63" s="42"/>
      <c r="E63" s="42">
        <v>100</v>
      </c>
      <c r="F63" s="41"/>
    </row>
    <row r="64" spans="1:6" x14ac:dyDescent="0.25">
      <c r="A64" s="19" t="s">
        <v>69</v>
      </c>
      <c r="B64" s="42">
        <v>149331.41544000001</v>
      </c>
      <c r="C64" s="42">
        <v>3353.9434000000001</v>
      </c>
      <c r="D64" s="42">
        <v>886.64313000000004</v>
      </c>
      <c r="E64" s="42">
        <v>15536.74</v>
      </c>
      <c r="F64" s="41"/>
    </row>
    <row r="65" spans="1:6" ht="30" x14ac:dyDescent="0.25">
      <c r="A65" s="19" t="s">
        <v>70</v>
      </c>
      <c r="B65" s="42">
        <v>101842.05125999999</v>
      </c>
      <c r="C65" s="42">
        <v>1000</v>
      </c>
      <c r="D65" s="42">
        <v>1.5299999999999999E-3</v>
      </c>
      <c r="E65" s="42">
        <v>63138.136919999997</v>
      </c>
      <c r="F65" s="41"/>
    </row>
    <row r="66" spans="1:6" x14ac:dyDescent="0.25">
      <c r="A66" s="19" t="s">
        <v>71</v>
      </c>
      <c r="B66" s="42">
        <v>6233.6594500000001</v>
      </c>
      <c r="C66" s="42">
        <v>600</v>
      </c>
      <c r="D66" s="42"/>
      <c r="E66" s="42"/>
      <c r="F66" s="41"/>
    </row>
    <row r="67" spans="1:6" x14ac:dyDescent="0.25">
      <c r="A67" s="19" t="s">
        <v>72</v>
      </c>
      <c r="B67" s="42">
        <v>35117.402719999998</v>
      </c>
      <c r="C67" s="42">
        <v>18500</v>
      </c>
      <c r="D67" s="42">
        <v>368.69713999999999</v>
      </c>
      <c r="E67" s="42"/>
      <c r="F67" s="41"/>
    </row>
    <row r="68" spans="1:6" x14ac:dyDescent="0.25">
      <c r="A68" s="19" t="s">
        <v>73</v>
      </c>
      <c r="B68" s="42">
        <v>1395.1859999999999</v>
      </c>
      <c r="C68" s="42">
        <v>800</v>
      </c>
      <c r="D68" s="42"/>
      <c r="E68" s="42"/>
      <c r="F68" s="41"/>
    </row>
    <row r="69" spans="1:6" ht="30" x14ac:dyDescent="0.25">
      <c r="A69" s="19" t="s">
        <v>74</v>
      </c>
      <c r="B69" s="42">
        <v>6350.3969699999998</v>
      </c>
      <c r="C69" s="42">
        <v>2000</v>
      </c>
      <c r="D69" s="42"/>
      <c r="E69" s="42"/>
      <c r="F69" s="41"/>
    </row>
    <row r="70" spans="1:6" x14ac:dyDescent="0.25">
      <c r="A70" s="19" t="s">
        <v>75</v>
      </c>
      <c r="B70" s="42">
        <v>8552.6163899999992</v>
      </c>
      <c r="C70" s="42">
        <v>1445</v>
      </c>
      <c r="D70" s="42">
        <v>390</v>
      </c>
      <c r="E70" s="42">
        <v>1108.6528499999999</v>
      </c>
      <c r="F70" s="41"/>
    </row>
    <row r="71" spans="1:6" x14ac:dyDescent="0.25">
      <c r="A71" s="19" t="s">
        <v>76</v>
      </c>
      <c r="B71" s="42">
        <v>433.363</v>
      </c>
      <c r="C71" s="42"/>
      <c r="D71" s="42"/>
      <c r="E71" s="42"/>
      <c r="F71" s="41"/>
    </row>
    <row r="72" spans="1:6" x14ac:dyDescent="0.25">
      <c r="A72" s="19" t="s">
        <v>77</v>
      </c>
      <c r="B72" s="42">
        <v>18883.090919999999</v>
      </c>
      <c r="C72" s="42">
        <v>2800</v>
      </c>
      <c r="D72" s="42"/>
      <c r="E72" s="42"/>
      <c r="F72" s="41"/>
    </row>
    <row r="73" spans="1:6" ht="30" x14ac:dyDescent="0.25">
      <c r="A73" s="19" t="s">
        <v>78</v>
      </c>
      <c r="B73" s="42">
        <v>6317.6673199999996</v>
      </c>
      <c r="C73" s="42">
        <v>4000</v>
      </c>
      <c r="D73" s="42"/>
      <c r="E73" s="42"/>
      <c r="F73" s="41"/>
    </row>
    <row r="74" spans="1:6" x14ac:dyDescent="0.25">
      <c r="A74" s="19" t="s">
        <v>79</v>
      </c>
      <c r="B74" s="42">
        <v>466.37849999999997</v>
      </c>
      <c r="C74" s="42"/>
      <c r="D74" s="42"/>
      <c r="E74" s="42"/>
      <c r="F74" s="41"/>
    </row>
    <row r="75" spans="1:6" x14ac:dyDescent="0.25">
      <c r="A75" s="19" t="s">
        <v>80</v>
      </c>
      <c r="B75" s="42">
        <v>158.94999999999999</v>
      </c>
      <c r="C75" s="42"/>
      <c r="D75" s="42"/>
      <c r="E75" s="42"/>
      <c r="F75" s="41"/>
    </row>
    <row r="76" spans="1:6" x14ac:dyDescent="0.25">
      <c r="A76" s="19" t="s">
        <v>81</v>
      </c>
      <c r="B76" s="42">
        <v>1000</v>
      </c>
      <c r="C76" s="42">
        <v>1000</v>
      </c>
      <c r="D76" s="42"/>
      <c r="E76" s="42"/>
      <c r="F76" s="41"/>
    </row>
    <row r="77" spans="1:6" x14ac:dyDescent="0.25">
      <c r="A77" s="19" t="s">
        <v>82</v>
      </c>
      <c r="B77" s="42">
        <v>817.13599999999997</v>
      </c>
      <c r="C77" s="42">
        <v>441.7</v>
      </c>
      <c r="D77" s="42"/>
      <c r="E77" s="42"/>
      <c r="F77" s="41"/>
    </row>
    <row r="78" spans="1:6" x14ac:dyDescent="0.25">
      <c r="A78" s="19" t="s">
        <v>83</v>
      </c>
      <c r="B78" s="42">
        <v>3027.6191600000002</v>
      </c>
      <c r="C78" s="42">
        <v>2944.15906</v>
      </c>
      <c r="D78" s="42"/>
      <c r="E78" s="42"/>
      <c r="F78" s="41"/>
    </row>
    <row r="79" spans="1:6" x14ac:dyDescent="0.25">
      <c r="A79" s="19" t="s">
        <v>84</v>
      </c>
      <c r="B79" s="42">
        <v>1605.5647899999999</v>
      </c>
      <c r="C79" s="42">
        <v>1958.8</v>
      </c>
      <c r="D79" s="42">
        <v>277.89999999999998</v>
      </c>
      <c r="E79" s="42"/>
      <c r="F79" s="41"/>
    </row>
    <row r="80" spans="1:6" x14ac:dyDescent="0.25">
      <c r="A80" s="19" t="s">
        <v>85</v>
      </c>
      <c r="B80" s="42">
        <v>-16859.833030000002</v>
      </c>
      <c r="C80" s="42"/>
      <c r="D80" s="42"/>
      <c r="E80" s="42"/>
      <c r="F80" s="41"/>
    </row>
    <row r="81" spans="1:6" x14ac:dyDescent="0.25">
      <c r="A81" s="19" t="s">
        <v>86</v>
      </c>
      <c r="B81" s="42">
        <v>-13314.11778</v>
      </c>
      <c r="C81" s="42"/>
      <c r="D81" s="42"/>
      <c r="E81" s="42"/>
      <c r="F81" s="41"/>
    </row>
    <row r="82" spans="1:6" x14ac:dyDescent="0.25">
      <c r="A82" s="19" t="s">
        <v>87</v>
      </c>
      <c r="B82" s="42">
        <v>480.01062999999999</v>
      </c>
      <c r="C82" s="42">
        <v>174.32062999999999</v>
      </c>
      <c r="D82" s="42"/>
      <c r="E82" s="42"/>
      <c r="F82" s="41"/>
    </row>
    <row r="83" spans="1:6" ht="30" x14ac:dyDescent="0.25">
      <c r="A83" s="19" t="s">
        <v>88</v>
      </c>
      <c r="B83" s="42">
        <v>1881.05</v>
      </c>
      <c r="C83" s="42">
        <v>1900</v>
      </c>
      <c r="D83" s="42"/>
      <c r="E83" s="42"/>
      <c r="F83" s="41"/>
    </row>
    <row r="84" spans="1:6" ht="30" x14ac:dyDescent="0.25">
      <c r="A84" s="19" t="s">
        <v>89</v>
      </c>
      <c r="B84" s="42">
        <v>54.167450000000002</v>
      </c>
      <c r="C84" s="42"/>
      <c r="D84" s="42"/>
      <c r="E84" s="42"/>
      <c r="F84" s="41"/>
    </row>
    <row r="85" spans="1:6" ht="30" x14ac:dyDescent="0.25">
      <c r="A85" s="19" t="s">
        <v>90</v>
      </c>
      <c r="B85" s="42">
        <v>614.43899999999996</v>
      </c>
      <c r="C85" s="42"/>
      <c r="D85" s="42"/>
      <c r="E85" s="42"/>
      <c r="F85" s="41"/>
    </row>
    <row r="86" spans="1:6" x14ac:dyDescent="0.25">
      <c r="A86" s="20" t="s">
        <v>91</v>
      </c>
      <c r="B86" s="43">
        <v>636857.64732999995</v>
      </c>
      <c r="C86" s="43">
        <v>58658.786399999997</v>
      </c>
      <c r="D86" s="43">
        <v>2968.3894599999999</v>
      </c>
      <c r="E86" s="43">
        <v>81550.907869999995</v>
      </c>
      <c r="F86" s="41"/>
    </row>
    <row r="87" spans="1:6" x14ac:dyDescent="0.25">
      <c r="B87" s="41"/>
      <c r="C87" s="41"/>
      <c r="D87" s="41"/>
      <c r="E87" s="41"/>
    </row>
  </sheetData>
  <mergeCells count="50">
    <mergeCell ref="A1:E1"/>
    <mergeCell ref="A2:E2"/>
    <mergeCell ref="A5:D5"/>
    <mergeCell ref="A48:D48"/>
    <mergeCell ref="A52:A53"/>
    <mergeCell ref="B52:B53"/>
    <mergeCell ref="C52:E52"/>
    <mergeCell ref="A7:D7"/>
    <mergeCell ref="A49:D4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46:D46"/>
    <mergeCell ref="A47:D47"/>
    <mergeCell ref="A8:D8"/>
    <mergeCell ref="A9:D9"/>
    <mergeCell ref="A50:D50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topLeftCell="A26" zoomScaleNormal="100" zoomScaleSheetLayoutView="100" workbookViewId="0">
      <selection activeCell="E37" sqref="E37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58</v>
      </c>
      <c r="C1" s="29" t="s">
        <v>13</v>
      </c>
    </row>
    <row r="2" spans="1:20" x14ac:dyDescent="0.25">
      <c r="A2" s="30" t="str">
        <f>TEXT(EndData2,"[$-FC19]ДД.ММ.ГГГ")</f>
        <v>18.11.2022</v>
      </c>
      <c r="B2" s="30">
        <f>A2+1</f>
        <v>44884</v>
      </c>
      <c r="C2" s="26" t="str">
        <f>TEXT(B2,"[$-FC19]ДД.ММ.ГГГ")</f>
        <v>19.11.2022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50037.499490000002</v>
      </c>
      <c r="C4" s="24"/>
      <c r="D4" s="24"/>
      <c r="E4" s="24">
        <v>9657.0653999999995</v>
      </c>
      <c r="F4" s="24"/>
      <c r="G4" s="24"/>
      <c r="H4" s="24"/>
      <c r="I4" s="24"/>
      <c r="J4" s="24">
        <v>1823.5350000000001</v>
      </c>
      <c r="K4" s="24">
        <v>1880.84935</v>
      </c>
      <c r="L4" s="24"/>
      <c r="M4" s="24"/>
      <c r="N4" s="24"/>
      <c r="O4" s="24">
        <v>3504.15</v>
      </c>
      <c r="P4" s="44">
        <v>66903.099239999996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-7.1109499999999999</v>
      </c>
      <c r="C5" s="24"/>
      <c r="D5" s="24"/>
      <c r="E5" s="24">
        <v>2508.3041199999998</v>
      </c>
      <c r="F5" s="24"/>
      <c r="G5" s="24"/>
      <c r="H5" s="24"/>
      <c r="I5" s="24"/>
      <c r="J5" s="24"/>
      <c r="K5" s="24"/>
      <c r="L5" s="24"/>
      <c r="M5" s="24"/>
      <c r="N5" s="24">
        <v>827.67759999999998</v>
      </c>
      <c r="O5" s="24"/>
      <c r="P5" s="44">
        <v>3328.87077</v>
      </c>
      <c r="Q5" s="32"/>
      <c r="R5" s="32"/>
      <c r="S5" s="32"/>
      <c r="T5" s="32"/>
    </row>
    <row r="6" spans="1:20" ht="102.75" x14ac:dyDescent="0.25">
      <c r="A6" s="21" t="s">
        <v>33</v>
      </c>
      <c r="B6" s="24">
        <v>12663.05694</v>
      </c>
      <c r="C6" s="24"/>
      <c r="D6" s="24">
        <v>1270</v>
      </c>
      <c r="E6" s="24"/>
      <c r="F6" s="24"/>
      <c r="G6" s="24"/>
      <c r="H6" s="24"/>
      <c r="I6" s="24"/>
      <c r="J6" s="24">
        <v>878.85599999999999</v>
      </c>
      <c r="K6" s="24"/>
      <c r="L6" s="24"/>
      <c r="M6" s="24"/>
      <c r="N6" s="24"/>
      <c r="O6" s="24"/>
      <c r="P6" s="44">
        <v>14811.91294</v>
      </c>
      <c r="Q6" s="32"/>
      <c r="R6" s="32"/>
      <c r="S6" s="32"/>
      <c r="T6" s="32"/>
    </row>
    <row r="7" spans="1:20" ht="90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>
        <v>38.366</v>
      </c>
      <c r="K7" s="24"/>
      <c r="L7" s="24"/>
      <c r="M7" s="24">
        <v>-15.25</v>
      </c>
      <c r="N7" s="24"/>
      <c r="O7" s="24"/>
      <c r="P7" s="44">
        <v>23.116</v>
      </c>
      <c r="Q7" s="32"/>
      <c r="R7" s="32"/>
      <c r="S7" s="32"/>
      <c r="T7" s="32"/>
    </row>
    <row r="8" spans="1:20" ht="319.5" x14ac:dyDescent="0.25">
      <c r="A8" s="21" t="s">
        <v>35</v>
      </c>
      <c r="B8" s="24"/>
      <c r="C8" s="24">
        <v>526.84310000000005</v>
      </c>
      <c r="D8" s="24"/>
      <c r="E8" s="24"/>
      <c r="F8" s="24"/>
      <c r="G8" s="24"/>
      <c r="H8" s="24"/>
      <c r="I8" s="24"/>
      <c r="J8" s="24">
        <v>3540.24</v>
      </c>
      <c r="K8" s="24"/>
      <c r="L8" s="24"/>
      <c r="M8" s="24"/>
      <c r="N8" s="24"/>
      <c r="O8" s="24"/>
      <c r="P8" s="44">
        <v>4067.0830999999998</v>
      </c>
      <c r="Q8" s="32"/>
      <c r="R8" s="32"/>
      <c r="S8" s="32"/>
      <c r="T8" s="32"/>
    </row>
    <row r="9" spans="1:20" ht="153.75" x14ac:dyDescent="0.25">
      <c r="A9" s="21" t="s">
        <v>36</v>
      </c>
      <c r="B9" s="24">
        <v>61158.154620000001</v>
      </c>
      <c r="C9" s="24">
        <v>62283.038</v>
      </c>
      <c r="D9" s="24"/>
      <c r="E9" s="24"/>
      <c r="F9" s="24">
        <v>3546</v>
      </c>
      <c r="G9" s="24"/>
      <c r="H9" s="24"/>
      <c r="I9" s="24"/>
      <c r="J9" s="24">
        <v>13123.3</v>
      </c>
      <c r="K9" s="24"/>
      <c r="L9" s="24">
        <v>14155</v>
      </c>
      <c r="M9" s="24">
        <v>7056</v>
      </c>
      <c r="N9" s="24"/>
      <c r="O9" s="24"/>
      <c r="P9" s="44">
        <v>161321.49262</v>
      </c>
      <c r="Q9" s="32"/>
      <c r="R9" s="32"/>
      <c r="S9" s="32"/>
      <c r="T9" s="32"/>
    </row>
    <row r="10" spans="1:20" ht="90" x14ac:dyDescent="0.25">
      <c r="A10" s="21" t="s">
        <v>37</v>
      </c>
      <c r="B10" s="24"/>
      <c r="C10" s="24"/>
      <c r="D10" s="24"/>
      <c r="E10" s="24"/>
      <c r="F10" s="24">
        <v>230</v>
      </c>
      <c r="G10" s="24"/>
      <c r="H10" s="24"/>
      <c r="I10" s="24"/>
      <c r="J10" s="24"/>
      <c r="K10" s="24"/>
      <c r="L10" s="24">
        <v>1586.8917899999999</v>
      </c>
      <c r="M10" s="24"/>
      <c r="N10" s="24"/>
      <c r="O10" s="24"/>
      <c r="P10" s="44">
        <v>1816.8917899999999</v>
      </c>
      <c r="Q10" s="32"/>
      <c r="R10" s="32"/>
      <c r="S10" s="32"/>
      <c r="T10" s="32"/>
    </row>
    <row r="11" spans="1:20" ht="128.25" x14ac:dyDescent="0.25">
      <c r="A11" s="21" t="s">
        <v>38</v>
      </c>
      <c r="B11" s="24">
        <v>16.573540000000001</v>
      </c>
      <c r="C11" s="24">
        <v>7.0213000000000001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23.594840000000001</v>
      </c>
      <c r="Q11" s="32"/>
      <c r="R11" s="32"/>
      <c r="S11" s="32"/>
      <c r="T11" s="32"/>
    </row>
    <row r="12" spans="1:20" ht="115.5" x14ac:dyDescent="0.25">
      <c r="A12" s="21" t="s">
        <v>39</v>
      </c>
      <c r="B12" s="24"/>
      <c r="C12" s="24">
        <v>201.411</v>
      </c>
      <c r="D12" s="24"/>
      <c r="E12" s="24"/>
      <c r="F12" s="24">
        <v>50.5</v>
      </c>
      <c r="G12" s="24"/>
      <c r="H12" s="24"/>
      <c r="I12" s="24"/>
      <c r="J12" s="24"/>
      <c r="K12" s="24"/>
      <c r="L12" s="24">
        <v>230.83199999999999</v>
      </c>
      <c r="M12" s="24"/>
      <c r="N12" s="24"/>
      <c r="O12" s="24"/>
      <c r="P12" s="44">
        <v>482.74299999999999</v>
      </c>
      <c r="Q12" s="32"/>
      <c r="R12" s="32"/>
      <c r="S12" s="32"/>
      <c r="T12" s="32"/>
    </row>
    <row r="13" spans="1:20" ht="115.5" x14ac:dyDescent="0.25">
      <c r="A13" s="21" t="s">
        <v>40</v>
      </c>
      <c r="B13" s="24">
        <v>38849.751810000002</v>
      </c>
      <c r="C13" s="24">
        <v>36749.200819999998</v>
      </c>
      <c r="D13" s="24"/>
      <c r="E13" s="24"/>
      <c r="F13" s="24">
        <v>1048.9000000000001</v>
      </c>
      <c r="G13" s="24"/>
      <c r="H13" s="24"/>
      <c r="I13" s="24">
        <v>500</v>
      </c>
      <c r="J13" s="24">
        <v>10036.934999999999</v>
      </c>
      <c r="K13" s="24"/>
      <c r="L13" s="24">
        <v>2800.5</v>
      </c>
      <c r="M13" s="24"/>
      <c r="N13" s="24"/>
      <c r="O13" s="24"/>
      <c r="P13" s="44">
        <v>89985.287630000006</v>
      </c>
      <c r="Q13" s="32"/>
      <c r="R13" s="32"/>
      <c r="S13" s="32"/>
      <c r="T13" s="32"/>
    </row>
    <row r="14" spans="1:20" ht="64.5" x14ac:dyDescent="0.25">
      <c r="A14" s="21" t="s">
        <v>41</v>
      </c>
      <c r="B14" s="24">
        <v>43.235869999999998</v>
      </c>
      <c r="C14" s="24"/>
      <c r="D14" s="24">
        <v>-3255.25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-3212.01413</v>
      </c>
      <c r="Q14" s="32"/>
      <c r="R14" s="32"/>
      <c r="S14" s="32"/>
      <c r="T14" s="32"/>
    </row>
    <row r="15" spans="1:20" ht="90" x14ac:dyDescent="0.25">
      <c r="A15" s="21" t="s">
        <v>42</v>
      </c>
      <c r="B15" s="24"/>
      <c r="C15" s="24">
        <v>1000</v>
      </c>
      <c r="D15" s="24"/>
      <c r="E15" s="24"/>
      <c r="F15" s="24"/>
      <c r="G15" s="24"/>
      <c r="H15" s="24"/>
      <c r="I15" s="24"/>
      <c r="J15" s="24">
        <v>381.8</v>
      </c>
      <c r="K15" s="24"/>
      <c r="L15" s="24">
        <v>140</v>
      </c>
      <c r="M15" s="24"/>
      <c r="N15" s="24"/>
      <c r="O15" s="24"/>
      <c r="P15" s="44">
        <v>1521.8</v>
      </c>
      <c r="Q15" s="32"/>
      <c r="R15" s="32"/>
      <c r="S15" s="32"/>
      <c r="T15" s="32"/>
    </row>
    <row r="16" spans="1:20" ht="77.25" x14ac:dyDescent="0.25">
      <c r="A16" s="21" t="s">
        <v>43</v>
      </c>
      <c r="B16" s="24"/>
      <c r="C16" s="24"/>
      <c r="D16" s="24">
        <v>351.54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351.54</v>
      </c>
      <c r="Q16" s="32"/>
      <c r="R16" s="32"/>
      <c r="S16" s="32"/>
      <c r="T16" s="32"/>
    </row>
    <row r="17" spans="1:20" ht="77.25" x14ac:dyDescent="0.25">
      <c r="A17" s="21" t="s">
        <v>44</v>
      </c>
      <c r="B17" s="24">
        <v>1521.5700400000001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1521.5700400000001</v>
      </c>
      <c r="Q17" s="32"/>
      <c r="R17" s="32"/>
      <c r="S17" s="32"/>
      <c r="T17" s="32"/>
    </row>
    <row r="18" spans="1:20" ht="90" x14ac:dyDescent="0.25">
      <c r="A18" s="21" t="s">
        <v>45</v>
      </c>
      <c r="B18" s="24">
        <v>9544.0768599999992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9544.0768599999992</v>
      </c>
      <c r="Q18" s="32"/>
      <c r="R18" s="32"/>
      <c r="S18" s="32"/>
      <c r="T18" s="32"/>
    </row>
    <row r="19" spans="1:20" ht="166.5" x14ac:dyDescent="0.25">
      <c r="A19" s="21" t="s">
        <v>46</v>
      </c>
      <c r="B19" s="24">
        <v>413.56822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413.56822</v>
      </c>
      <c r="Q19" s="32"/>
      <c r="R19" s="32"/>
      <c r="S19" s="32"/>
      <c r="T19" s="32"/>
    </row>
    <row r="20" spans="1:20" ht="77.25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v>-1.0000000000000001E-5</v>
      </c>
      <c r="P20" s="44">
        <v>-1.0000000000000001E-5</v>
      </c>
      <c r="Q20" s="32"/>
      <c r="R20" s="32"/>
      <c r="S20" s="32"/>
      <c r="T20" s="32"/>
    </row>
    <row r="21" spans="1:20" ht="64.5" x14ac:dyDescent="0.25">
      <c r="A21" s="21" t="s">
        <v>48</v>
      </c>
      <c r="B21" s="24"/>
      <c r="C21" s="24"/>
      <c r="D21" s="24">
        <v>30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4">
        <v>30</v>
      </c>
      <c r="Q21" s="32"/>
      <c r="R21" s="32"/>
      <c r="S21" s="32"/>
      <c r="T21" s="32"/>
    </row>
    <row r="22" spans="1:20" ht="51.75" x14ac:dyDescent="0.25">
      <c r="A22" s="21" t="s">
        <v>49</v>
      </c>
      <c r="B22" s="24">
        <v>19191.840319999999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19191.840319999999</v>
      </c>
      <c r="Q22" s="32"/>
      <c r="R22" s="32"/>
      <c r="S22" s="32"/>
      <c r="T22" s="32"/>
    </row>
    <row r="23" spans="1:20" ht="102.75" x14ac:dyDescent="0.25">
      <c r="A23" s="21" t="s">
        <v>50</v>
      </c>
      <c r="B23" s="24">
        <v>39995.942000000003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4">
        <v>39995.942000000003</v>
      </c>
      <c r="Q23" s="32"/>
      <c r="R23" s="32"/>
      <c r="S23" s="32"/>
      <c r="T23" s="32"/>
    </row>
    <row r="24" spans="1:20" ht="39" x14ac:dyDescent="0.25">
      <c r="A24" s="21" t="s">
        <v>51</v>
      </c>
      <c r="B24" s="24">
        <v>15847.69548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4">
        <v>15847.69548</v>
      </c>
      <c r="Q24" s="32"/>
      <c r="R24" s="32"/>
      <c r="S24" s="32"/>
      <c r="T24" s="32"/>
    </row>
    <row r="25" spans="1:20" ht="128.25" x14ac:dyDescent="0.25">
      <c r="A25" s="21" t="s">
        <v>52</v>
      </c>
      <c r="B25" s="24">
        <v>8545.4459999999999</v>
      </c>
      <c r="C25" s="24"/>
      <c r="D25" s="24"/>
      <c r="E25" s="24"/>
      <c r="F25" s="24"/>
      <c r="G25" s="24"/>
      <c r="H25" s="24"/>
      <c r="I25" s="24">
        <v>4358.4133199999997</v>
      </c>
      <c r="J25" s="24"/>
      <c r="K25" s="24"/>
      <c r="L25" s="24"/>
      <c r="M25" s="24"/>
      <c r="N25" s="24"/>
      <c r="O25" s="24"/>
      <c r="P25" s="44">
        <v>12903.85932</v>
      </c>
      <c r="Q25" s="32"/>
      <c r="R25" s="32"/>
      <c r="S25" s="32"/>
      <c r="T25" s="32"/>
    </row>
    <row r="26" spans="1:20" ht="90" x14ac:dyDescent="0.25">
      <c r="A26" s="21" t="s">
        <v>53</v>
      </c>
      <c r="B26" s="24"/>
      <c r="C26" s="24"/>
      <c r="D26" s="24"/>
      <c r="E26" s="24"/>
      <c r="F26" s="24"/>
      <c r="G26" s="24"/>
      <c r="H26" s="24"/>
      <c r="I26" s="24">
        <v>519.20177000000001</v>
      </c>
      <c r="J26" s="24"/>
      <c r="K26" s="24"/>
      <c r="L26" s="24"/>
      <c r="M26" s="24"/>
      <c r="N26" s="24"/>
      <c r="O26" s="24"/>
      <c r="P26" s="44">
        <v>519.20177000000001</v>
      </c>
      <c r="Q26" s="32"/>
      <c r="R26" s="32"/>
      <c r="S26" s="32"/>
      <c r="T26" s="32"/>
    </row>
    <row r="27" spans="1:20" ht="64.5" x14ac:dyDescent="0.25">
      <c r="A27" s="21" t="s">
        <v>54</v>
      </c>
      <c r="B27" s="24"/>
      <c r="C27" s="24"/>
      <c r="D27" s="24">
        <v>50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4">
        <v>50</v>
      </c>
      <c r="Q27" s="32"/>
      <c r="R27" s="32"/>
      <c r="S27" s="32"/>
      <c r="T27" s="32"/>
    </row>
    <row r="28" spans="1:20" ht="39" x14ac:dyDescent="0.25">
      <c r="A28" s="21" t="s">
        <v>55</v>
      </c>
      <c r="B28" s="24"/>
      <c r="C28" s="24"/>
      <c r="D28" s="24">
        <v>794.30083999999999</v>
      </c>
      <c r="E28" s="24"/>
      <c r="F28" s="24"/>
      <c r="G28" s="24"/>
      <c r="H28" s="24"/>
      <c r="I28" s="24"/>
      <c r="J28" s="24">
        <v>1942.451</v>
      </c>
      <c r="K28" s="24"/>
      <c r="L28" s="24"/>
      <c r="M28" s="24"/>
      <c r="N28" s="24"/>
      <c r="O28" s="24"/>
      <c r="P28" s="44">
        <v>2736.7518399999999</v>
      </c>
      <c r="Q28" s="32"/>
      <c r="R28" s="32"/>
      <c r="S28" s="32"/>
      <c r="T28" s="32"/>
    </row>
    <row r="29" spans="1:20" ht="26.25" x14ac:dyDescent="0.25">
      <c r="A29" s="21" t="s">
        <v>56</v>
      </c>
      <c r="B29" s="24"/>
      <c r="C29" s="24"/>
      <c r="D29" s="24"/>
      <c r="E29" s="24"/>
      <c r="F29" s="24"/>
      <c r="G29" s="24"/>
      <c r="H29" s="24"/>
      <c r="I29" s="24"/>
      <c r="J29" s="24">
        <v>-258.20540999999997</v>
      </c>
      <c r="K29" s="24"/>
      <c r="L29" s="24"/>
      <c r="M29" s="24"/>
      <c r="N29" s="24"/>
      <c r="O29" s="24"/>
      <c r="P29" s="44">
        <v>-258.20540999999997</v>
      </c>
      <c r="Q29" s="32"/>
      <c r="R29" s="32"/>
      <c r="S29" s="32"/>
      <c r="T29" s="32"/>
    </row>
    <row r="30" spans="1:20" x14ac:dyDescent="0.25">
      <c r="A30" s="22" t="s">
        <v>57</v>
      </c>
      <c r="B30" s="25">
        <v>257821.30024000001</v>
      </c>
      <c r="C30" s="25">
        <v>100767.51422</v>
      </c>
      <c r="D30" s="25">
        <v>-759.40916000000004</v>
      </c>
      <c r="E30" s="25">
        <v>12165.36952</v>
      </c>
      <c r="F30" s="25">
        <v>4875.3999999999996</v>
      </c>
      <c r="G30" s="25"/>
      <c r="H30" s="25"/>
      <c r="I30" s="25">
        <v>5377.6150900000002</v>
      </c>
      <c r="J30" s="25">
        <v>31507.277590000002</v>
      </c>
      <c r="K30" s="25">
        <v>1880.84935</v>
      </c>
      <c r="L30" s="25">
        <v>18913.22379</v>
      </c>
      <c r="M30" s="25">
        <v>7040.75</v>
      </c>
      <c r="N30" s="25">
        <v>827.67759999999998</v>
      </c>
      <c r="O30" s="25">
        <v>3504.1499899999999</v>
      </c>
      <c r="P30" s="44">
        <v>443921.71823</v>
      </c>
      <c r="Q30" s="40"/>
      <c r="R30" s="40"/>
      <c r="S30" s="40"/>
      <c r="T30" s="40"/>
    </row>
    <row r="31" spans="1:20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20" x14ac:dyDescent="0.25">
      <c r="A32" s="36" t="s">
        <v>30</v>
      </c>
      <c r="B32" s="45">
        <f>P30+Учреждения!B86</f>
        <v>1080779.3655599998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ht="32.25" customHeight="1" x14ac:dyDescent="0.25">
      <c r="A33" s="36" t="s">
        <v>133</v>
      </c>
      <c r="B33" s="45">
        <v>5810062.5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2022-11-22T02:29:29Z</dcterms:modified>
</cp:coreProperties>
</file>