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Учреждения!$52:$53</definedName>
    <definedName name="_xlnm.Print_Area" localSheetId="1">'Муниципальные районы'!$A$1:$P$23</definedName>
    <definedName name="_xlnm.Print_Area" localSheetId="0">Учреждения!$A$1:$E$86</definedName>
  </definedNames>
  <calcPr calcId="162913"/>
</workbook>
</file>

<file path=xl/calcChain.xml><?xml version="1.0" encoding="utf-8"?>
<calcChain xmlns="http://schemas.openxmlformats.org/spreadsheetml/2006/main">
  <c r="E8" i="1" l="1"/>
  <c r="E48" i="1"/>
  <c r="B21" i="2"/>
  <c r="E9" i="1" l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<sst xmlns="http://schemas.openxmlformats.org/spreadsheetml/2006/main" count="123" uniqueCount="123">
  <si>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</si>
  <si>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</si>
  <si>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</si>
  <si>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</si>
  <si>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</si>
  <si>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</si>
  <si>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</si>
  <si>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</si>
  <si>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</si>
  <si>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</si>
  <si>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</si>
  <si>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</si>
  <si>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</si>
  <si>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</si>
  <si>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</si>
  <si>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</si>
  <si>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</si>
  <si>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</si>
  <si>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</si>
  <si>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</si>
  <si>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</si>
  <si>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</si>
  <si>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</si>
  <si>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</si>
  <si>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</si>
  <si>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</si>
  <si>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</si>
  <si>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</si>
  <si>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</si>
  <si>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</si>
  <si>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</si>
  <si>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</si>
  <si>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</si>
  <si>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</si>
  <si>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</si>
  <si>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</si>
  <si>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</si>
  <si>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</si>
  <si>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</si>
  <si>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</si>
  <si>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</si>
  <si>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</si>
  <si>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Строительство и реконструкция (модернизация) объектов питьевого водоснабжения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</si>
  <si>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(Реализация проекта "1000 дворов" (благоустройство не менее 38 дворовых территорий)</t>
  </si>
  <si>
    <t>Реализация программ формирования современной городской среды</t>
  </si>
  <si>
    <t>Не найдено значение на Закон 4 Любое по выбранному Основанию или ближайшее предыдущее утвержденное наименование</t>
  </si>
  <si>
    <t>Всего:</t>
  </si>
  <si>
    <t>25.11.2022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</si>
  <si>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</si>
  <si>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</si>
  <si>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</si>
  <si>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</si>
  <si>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</si>
  <si>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</si>
  <si>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</si>
  <si>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</si>
  <si>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</si>
  <si>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</si>
  <si>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</si>
  <si>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</si>
  <si>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</si>
  <si>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</si>
  <si>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</si>
  <si>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</si>
  <si>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</si>
  <si>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</si>
  <si>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</si>
  <si>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</si>
  <si>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</si>
  <si>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</si>
  <si>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</si>
  <si>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</si>
  <si>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</si>
  <si>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</si>
  <si>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</si>
  <si>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</si>
  <si>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</si>
  <si>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</si>
  <si>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</si>
  <si>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</si>
  <si>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</si>
  <si>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21.11.2022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</si>
  <si>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</si>
  <si>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</si>
  <si>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</si>
  <si>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</si>
  <si>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</si>
  <si>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</si>
  <si>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оснащение объектов спортивной инфраструктуры спортивно-технологическим оборудованием</t>
  </si>
  <si>
    <t>Субсидии бюджетам на строительство и реконструкцию (модернизацию) объектов питьевого водоснабжения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</si>
  <si>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</si>
  <si>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</si>
  <si>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</si>
  <si>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</si>
  <si>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</si>
  <si>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</si>
  <si>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</si>
  <si>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создание системы поддержки фермеров и развитие сельской кооперации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</si>
  <si>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</si>
  <si>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</si>
  <si>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развитие сети учреждений культурно-досугового типа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</si>
  <si>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</si>
  <si>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</si>
  <si>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</si>
  <si>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</si>
  <si>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</si>
  <si>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</si>
  <si>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</si>
  <si>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</si>
  <si>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</si>
  <si>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</si>
  <si>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</si>
  <si>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</si>
  <si>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</si>
  <si>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</si>
  <si>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</si>
  <si>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</si>
  <si>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</si>
  <si>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</si>
  <si>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</si>
  <si>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</si>
  <si>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27.11.2022)</t>
  </si>
  <si>
    <t>Остатки бюджетных средств на 28.11.2022г.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</si>
</sst>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4" fontId="14" fillId="0" borderId="0" xfId="0" applyNumberFormat="1" applyFont="1"/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view="pageBreakPreview" topLeftCell="A79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81</v>
      </c>
      <c r="G1" s="38" t="str">
        <f>TEXT(F1,"[$-FC19]ДД ММММ")</f>
        <v>21 ноября</v>
      </c>
      <c r="H1" s="38" t="str">
        <f>TEXT(F1,"[$-FC19]ДД.ММ.ГГГ \г")</f>
        <v>21.11.2022 г</v>
      </c>
    </row>
    <row r="2" spans="1:9" ht="15.75" x14ac:dyDescent="0.25">
      <c r="A2" s="46" t="str">
        <f>CONCATENATE("с ",G1," по ",G2,"ода")</f>
        <v>с 21 ноября по 27 ноября 2022 года</v>
      </c>
      <c r="B2" s="46"/>
      <c r="C2" s="46"/>
      <c r="D2" s="46"/>
      <c r="E2" s="46"/>
      <c r="F2" s="59">
        <v>44892</v>
      </c>
      <c r="G2" s="38" t="str">
        <f>TEXT(F2,"[$-FC19]ДД ММММ ГГГ \г")</f>
        <v>27 ноября 2022 г</v>
      </c>
      <c r="H2" s="38" t="str">
        <f>TEXT(F2,"[$-FC19]ДД.ММ.ГГГ \г")</f>
        <v>27.11.2022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21.11.2022 г.</v>
      </c>
      <c r="B5" s="48"/>
      <c r="C5" s="48"/>
      <c r="D5" s="49"/>
      <c r="E5" s="8">
        <v>5810062.5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E48-E9</f>
        <v>472243.72986000031</v>
      </c>
    </row>
    <row r="9" spans="1:9" x14ac:dyDescent="0.25">
      <c r="A9" s="58" t="s">
        <v>4</v>
      </c>
      <c r="B9" s="57"/>
      <c r="C9" s="57"/>
      <c r="D9" s="57"/>
      <c r="E9" s="14">
        <f>SUM(E10:E47)</f>
        <v>999112.09999999986</v>
      </c>
    </row>
    <row r="10" spans="1:9" ht="30.75" customHeight="1" x14ac:dyDescent="0.25">
      <c r="A10" s="61" t="s">
        <v>82</v>
      </c>
      <c r="B10" s="61"/>
      <c r="C10" s="61"/>
      <c r="D10" s="61"/>
      <c r="E10" s="60">
        <v>52532</v>
      </c>
    </row>
    <row r="11" spans="1:9" ht="17.25" customHeight="1" x14ac:dyDescent="0.25">
      <c r="A11" s="61" t="s">
        <v>83</v>
      </c>
      <c r="B11" s="61"/>
      <c r="C11" s="61"/>
      <c r="D11" s="61"/>
      <c r="E11" s="60">
        <v>34.799999999999997</v>
      </c>
    </row>
    <row r="12" spans="1:9" ht="39.75" customHeight="1" x14ac:dyDescent="0.25">
      <c r="A12" s="61" t="s">
        <v>84</v>
      </c>
      <c r="B12" s="61"/>
      <c r="C12" s="61"/>
      <c r="D12" s="61"/>
      <c r="E12" s="60">
        <v>2847.6</v>
      </c>
    </row>
    <row r="13" spans="1:9" ht="39.75" customHeight="1" x14ac:dyDescent="0.25">
      <c r="A13" s="61" t="s">
        <v>85</v>
      </c>
      <c r="B13" s="61"/>
      <c r="C13" s="61"/>
      <c r="D13" s="61"/>
      <c r="E13" s="60">
        <v>950</v>
      </c>
    </row>
    <row r="14" spans="1:9" ht="30.75" customHeight="1" x14ac:dyDescent="0.25">
      <c r="A14" s="61" t="s">
        <v>86</v>
      </c>
      <c r="B14" s="61"/>
      <c r="C14" s="61"/>
      <c r="D14" s="61"/>
      <c r="E14" s="60">
        <v>34.5</v>
      </c>
    </row>
    <row r="15" spans="1:9" ht="14.25" customHeight="1" x14ac:dyDescent="0.25">
      <c r="A15" s="61" t="s">
        <v>87</v>
      </c>
      <c r="B15" s="61"/>
      <c r="C15" s="61"/>
      <c r="D15" s="61"/>
      <c r="E15" s="60">
        <v>668.5</v>
      </c>
    </row>
    <row r="16" spans="1:9" ht="17.25" customHeight="1" x14ac:dyDescent="0.25">
      <c r="A16" s="61" t="s">
        <v>88</v>
      </c>
      <c r="B16" s="61"/>
      <c r="C16" s="61"/>
      <c r="D16" s="61"/>
      <c r="E16" s="60">
        <v>0</v>
      </c>
    </row>
    <row r="17" spans="1:5" ht="17.25" customHeight="1" x14ac:dyDescent="0.25">
      <c r="A17" s="61" t="s">
        <v>89</v>
      </c>
      <c r="B17" s="61"/>
      <c r="C17" s="61"/>
      <c r="D17" s="61"/>
      <c r="E17" s="60">
        <v>195.3</v>
      </c>
    </row>
    <row r="18" spans="1:5" ht="30.75" customHeight="1" x14ac:dyDescent="0.25">
      <c r="A18" s="61" t="s">
        <v>90</v>
      </c>
      <c r="B18" s="61"/>
      <c r="C18" s="61"/>
      <c r="D18" s="61"/>
      <c r="E18" s="60">
        <v>0</v>
      </c>
    </row>
    <row r="19" spans="1:5" ht="30.75" customHeight="1" x14ac:dyDescent="0.25">
      <c r="A19" s="61" t="s">
        <v>91</v>
      </c>
      <c r="B19" s="61"/>
      <c r="C19" s="61"/>
      <c r="D19" s="61"/>
      <c r="E19" s="60">
        <v>50658.2</v>
      </c>
    </row>
    <row r="20" spans="1:5" ht="30.75" customHeight="1" x14ac:dyDescent="0.25">
      <c r="A20" s="61" t="s">
        <v>92</v>
      </c>
      <c r="B20" s="61"/>
      <c r="C20" s="61"/>
      <c r="D20" s="61"/>
      <c r="E20" s="60">
        <v>8528.9</v>
      </c>
    </row>
    <row r="21" spans="1:5" ht="18.75" customHeight="1" x14ac:dyDescent="0.25">
      <c r="A21" s="61" t="s">
        <v>93</v>
      </c>
      <c r="B21" s="61"/>
      <c r="C21" s="61"/>
      <c r="D21" s="61"/>
      <c r="E21" s="60">
        <v>12316.2</v>
      </c>
    </row>
    <row r="22" spans="1:5" ht="30.75" customHeight="1" x14ac:dyDescent="0.25">
      <c r="A22" s="61" t="s">
        <v>94</v>
      </c>
      <c r="B22" s="61"/>
      <c r="C22" s="61"/>
      <c r="D22" s="61"/>
      <c r="E22" s="60">
        <v>1128.0999999999999</v>
      </c>
    </row>
    <row r="23" spans="1:5" ht="30.75" customHeight="1" x14ac:dyDescent="0.25">
      <c r="A23" s="61" t="s">
        <v>95</v>
      </c>
      <c r="B23" s="61"/>
      <c r="C23" s="61"/>
      <c r="D23" s="61"/>
      <c r="E23" s="60">
        <v>128.30000000000001</v>
      </c>
    </row>
    <row r="24" spans="1:5" ht="15" customHeight="1" x14ac:dyDescent="0.25">
      <c r="A24" s="61" t="s">
        <v>96</v>
      </c>
      <c r="B24" s="61"/>
      <c r="C24" s="61"/>
      <c r="D24" s="61"/>
      <c r="E24" s="60">
        <v>1088.7</v>
      </c>
    </row>
    <row r="25" spans="1:5" ht="17.25" customHeight="1" x14ac:dyDescent="0.25">
      <c r="A25" s="61" t="s">
        <v>97</v>
      </c>
      <c r="B25" s="61"/>
      <c r="C25" s="61"/>
      <c r="D25" s="61"/>
      <c r="E25" s="60">
        <v>1537.5</v>
      </c>
    </row>
    <row r="26" spans="1:5" ht="30.75" customHeight="1" x14ac:dyDescent="0.25">
      <c r="A26" s="61" t="s">
        <v>98</v>
      </c>
      <c r="B26" s="61"/>
      <c r="C26" s="61"/>
      <c r="D26" s="61"/>
      <c r="E26" s="60">
        <v>923.5</v>
      </c>
    </row>
    <row r="27" spans="1:5" ht="17.25" customHeight="1" x14ac:dyDescent="0.25">
      <c r="A27" s="61" t="s">
        <v>99</v>
      </c>
      <c r="B27" s="61"/>
      <c r="C27" s="61"/>
      <c r="D27" s="61"/>
      <c r="E27" s="60">
        <v>488.8</v>
      </c>
    </row>
    <row r="28" spans="1:5" ht="15.75" customHeight="1" x14ac:dyDescent="0.25">
      <c r="A28" s="61" t="s">
        <v>100</v>
      </c>
      <c r="B28" s="61"/>
      <c r="C28" s="61"/>
      <c r="D28" s="61"/>
      <c r="E28" s="60">
        <v>9666.2999999999993</v>
      </c>
    </row>
    <row r="29" spans="1:5" ht="16.5" customHeight="1" x14ac:dyDescent="0.25">
      <c r="A29" s="61" t="s">
        <v>101</v>
      </c>
      <c r="B29" s="61"/>
      <c r="C29" s="61"/>
      <c r="D29" s="61"/>
      <c r="E29" s="60">
        <v>15358.8</v>
      </c>
    </row>
    <row r="30" spans="1:5" ht="30.75" customHeight="1" x14ac:dyDescent="0.25">
      <c r="A30" s="61" t="s">
        <v>102</v>
      </c>
      <c r="B30" s="61"/>
      <c r="C30" s="61"/>
      <c r="D30" s="61"/>
      <c r="E30" s="60">
        <v>2188.5</v>
      </c>
    </row>
    <row r="31" spans="1:5" ht="30.75" customHeight="1" x14ac:dyDescent="0.25">
      <c r="A31" s="61" t="s">
        <v>103</v>
      </c>
      <c r="B31" s="61"/>
      <c r="C31" s="61"/>
      <c r="D31" s="61"/>
      <c r="E31" s="60">
        <v>3302.2</v>
      </c>
    </row>
    <row r="32" spans="1:5" ht="39" customHeight="1" x14ac:dyDescent="0.25">
      <c r="A32" s="61" t="s">
        <v>104</v>
      </c>
      <c r="B32" s="61"/>
      <c r="C32" s="61"/>
      <c r="D32" s="61"/>
      <c r="E32" s="60">
        <v>183.4</v>
      </c>
    </row>
    <row r="33" spans="1:5" ht="30.75" customHeight="1" x14ac:dyDescent="0.25">
      <c r="A33" s="61" t="s">
        <v>105</v>
      </c>
      <c r="B33" s="61"/>
      <c r="C33" s="61"/>
      <c r="D33" s="61"/>
      <c r="E33" s="60">
        <v>13773.7</v>
      </c>
    </row>
    <row r="34" spans="1:5" ht="30.75" customHeight="1" x14ac:dyDescent="0.25">
      <c r="A34" s="61" t="s">
        <v>106</v>
      </c>
      <c r="B34" s="61"/>
      <c r="C34" s="61"/>
      <c r="D34" s="61"/>
      <c r="E34" s="60">
        <v>362.8</v>
      </c>
    </row>
    <row r="35" spans="1:5" ht="17.25" customHeight="1" x14ac:dyDescent="0.25">
      <c r="A35" s="61" t="s">
        <v>107</v>
      </c>
      <c r="B35" s="61"/>
      <c r="C35" s="61"/>
      <c r="D35" s="61"/>
      <c r="E35" s="60">
        <v>447.9</v>
      </c>
    </row>
    <row r="36" spans="1:5" ht="39.75" customHeight="1" x14ac:dyDescent="0.25">
      <c r="A36" s="61" t="s">
        <v>108</v>
      </c>
      <c r="B36" s="61"/>
      <c r="C36" s="61"/>
      <c r="D36" s="61"/>
      <c r="E36" s="60">
        <v>4155.6000000000004</v>
      </c>
    </row>
    <row r="37" spans="1:5" ht="39.75" customHeight="1" x14ac:dyDescent="0.25">
      <c r="A37" s="61" t="s">
        <v>109</v>
      </c>
      <c r="B37" s="61"/>
      <c r="C37" s="61"/>
      <c r="D37" s="61"/>
      <c r="E37" s="60">
        <v>2249</v>
      </c>
    </row>
    <row r="38" spans="1:5" ht="16.5" customHeight="1" x14ac:dyDescent="0.25">
      <c r="A38" s="61" t="s">
        <v>110</v>
      </c>
      <c r="B38" s="61"/>
      <c r="C38" s="61"/>
      <c r="D38" s="61"/>
      <c r="E38" s="60">
        <v>103.2</v>
      </c>
    </row>
    <row r="39" spans="1:5" ht="30.75" customHeight="1" x14ac:dyDescent="0.25">
      <c r="A39" s="61" t="s">
        <v>111</v>
      </c>
      <c r="B39" s="61"/>
      <c r="C39" s="61"/>
      <c r="D39" s="61"/>
      <c r="E39" s="60">
        <v>349.1</v>
      </c>
    </row>
    <row r="40" spans="1:5" ht="30.75" customHeight="1" x14ac:dyDescent="0.25">
      <c r="A40" s="61" t="s">
        <v>112</v>
      </c>
      <c r="B40" s="61"/>
      <c r="C40" s="61"/>
      <c r="D40" s="61"/>
      <c r="E40" s="60">
        <v>221.4</v>
      </c>
    </row>
    <row r="41" spans="1:5" ht="17.25" customHeight="1" x14ac:dyDescent="0.25">
      <c r="A41" s="61" t="s">
        <v>113</v>
      </c>
      <c r="B41" s="61"/>
      <c r="C41" s="61"/>
      <c r="D41" s="61"/>
      <c r="E41" s="60">
        <v>544.79999999999995</v>
      </c>
    </row>
    <row r="42" spans="1:5" ht="30.75" customHeight="1" x14ac:dyDescent="0.25">
      <c r="A42" s="61" t="s">
        <v>114</v>
      </c>
      <c r="B42" s="61"/>
      <c r="C42" s="61"/>
      <c r="D42" s="61"/>
      <c r="E42" s="60">
        <v>5957.9</v>
      </c>
    </row>
    <row r="43" spans="1:5" ht="30.75" customHeight="1" x14ac:dyDescent="0.25">
      <c r="A43" s="61" t="s">
        <v>115</v>
      </c>
      <c r="B43" s="61"/>
      <c r="C43" s="61"/>
      <c r="D43" s="61"/>
      <c r="E43" s="60">
        <v>3752.5</v>
      </c>
    </row>
    <row r="44" spans="1:5" ht="30.75" customHeight="1" x14ac:dyDescent="0.25">
      <c r="A44" s="61" t="s">
        <v>116</v>
      </c>
      <c r="B44" s="61"/>
      <c r="C44" s="61"/>
      <c r="D44" s="61"/>
      <c r="E44" s="60">
        <v>2010.9</v>
      </c>
    </row>
    <row r="45" spans="1:5" ht="15.75" customHeight="1" x14ac:dyDescent="0.25">
      <c r="A45" s="61" t="s">
        <v>117</v>
      </c>
      <c r="B45" s="61"/>
      <c r="C45" s="61"/>
      <c r="D45" s="61"/>
      <c r="E45" s="60">
        <v>50</v>
      </c>
    </row>
    <row r="46" spans="1:5" ht="16.5" customHeight="1" x14ac:dyDescent="0.25">
      <c r="A46" s="61" t="s">
        <v>118</v>
      </c>
      <c r="B46" s="61"/>
      <c r="C46" s="61"/>
      <c r="D46" s="61"/>
      <c r="E46" s="60">
        <v>100</v>
      </c>
    </row>
    <row r="47" spans="1:5" ht="21.75" customHeight="1" x14ac:dyDescent="0.25">
      <c r="A47" s="61" t="s">
        <v>119</v>
      </c>
      <c r="B47" s="61"/>
      <c r="C47" s="61"/>
      <c r="D47" s="61"/>
      <c r="E47" s="60">
        <v>800273.2</v>
      </c>
    </row>
    <row r="48" spans="1:5" x14ac:dyDescent="0.25">
      <c r="A48" s="50" t="s">
        <v>5</v>
      </c>
      <c r="B48" s="51"/>
      <c r="C48" s="51"/>
      <c r="D48" s="51"/>
      <c r="E48" s="13">
        <f>'Муниципальные районы'!B22-Учреждения!E5+'Муниципальные районы'!B21</f>
        <v>1471355.8298600002</v>
      </c>
    </row>
    <row r="49" spans="1:6" x14ac:dyDescent="0.25">
      <c r="A49" s="62" t="s">
        <v>120</v>
      </c>
      <c r="B49" s="63"/>
      <c r="C49" s="63"/>
      <c r="D49" s="63"/>
      <c r="E49" s="14"/>
    </row>
    <row r="50" spans="1:6" ht="76.5" customHeight="1" x14ac:dyDescent="0.25">
      <c r="A50" s="64" t="s">
        <v>121</v>
      </c>
      <c r="B50" s="64"/>
      <c r="C50" s="64"/>
      <c r="D50" s="64"/>
      <c r="E50" s="14">
        <v>5937990.9000000004</v>
      </c>
    </row>
    <row r="51" spans="1:6" x14ac:dyDescent="0.25">
      <c r="A51" s="15"/>
      <c r="B51" s="16"/>
      <c r="C51" s="16"/>
      <c r="D51" s="6"/>
      <c r="E51" s="17"/>
    </row>
    <row r="52" spans="1:6" x14ac:dyDescent="0.25">
      <c r="A52" s="52" t="s">
        <v>14</v>
      </c>
      <c r="B52" s="54" t="s">
        <v>6</v>
      </c>
      <c r="C52" s="55" t="s">
        <v>7</v>
      </c>
      <c r="D52" s="55"/>
      <c r="E52" s="55"/>
    </row>
    <row r="53" spans="1:6" ht="90" x14ac:dyDescent="0.25">
      <c r="A53" s="53"/>
      <c r="B53" s="54"/>
      <c r="C53" s="18" t="s">
        <v>8</v>
      </c>
      <c r="D53" s="18" t="s">
        <v>9</v>
      </c>
      <c r="E53" s="18" t="s">
        <v>10</v>
      </c>
    </row>
    <row r="54" spans="1:6" x14ac:dyDescent="0.25">
      <c r="A54" s="19" t="s">
        <v>48</v>
      </c>
      <c r="B54" s="42">
        <v>-1628.3827200000001</v>
      </c>
      <c r="C54" s="42">
        <v>-2215.4886099999999</v>
      </c>
      <c r="D54" s="42"/>
      <c r="E54" s="42"/>
      <c r="F54" s="41"/>
    </row>
    <row r="55" spans="1:6" x14ac:dyDescent="0.25">
      <c r="A55" s="19" t="s">
        <v>49</v>
      </c>
      <c r="B55" s="42">
        <v>493.68310000000002</v>
      </c>
      <c r="C55" s="42"/>
      <c r="D55" s="42"/>
      <c r="E55" s="42"/>
      <c r="F55" s="41"/>
    </row>
    <row r="56" spans="1:6" x14ac:dyDescent="0.25">
      <c r="A56" s="19" t="s">
        <v>50</v>
      </c>
      <c r="B56" s="42">
        <v>650</v>
      </c>
      <c r="C56" s="42"/>
      <c r="D56" s="42"/>
      <c r="E56" s="42"/>
      <c r="F56" s="41"/>
    </row>
    <row r="57" spans="1:6" x14ac:dyDescent="0.25">
      <c r="A57" s="19" t="s">
        <v>51</v>
      </c>
      <c r="B57" s="42">
        <v>18664.693889999999</v>
      </c>
      <c r="C57" s="42">
        <v>936.15714000000003</v>
      </c>
      <c r="D57" s="42">
        <v>106.68746</v>
      </c>
      <c r="E57" s="42"/>
      <c r="F57" s="41"/>
    </row>
    <row r="58" spans="1:6" ht="30" x14ac:dyDescent="0.25">
      <c r="A58" s="19" t="s">
        <v>52</v>
      </c>
      <c r="B58" s="42">
        <v>6194.6341000000002</v>
      </c>
      <c r="C58" s="42">
        <v>26.91685</v>
      </c>
      <c r="D58" s="42"/>
      <c r="E58" s="42"/>
      <c r="F58" s="41"/>
    </row>
    <row r="59" spans="1:6" x14ac:dyDescent="0.25">
      <c r="A59" s="19" t="s">
        <v>53</v>
      </c>
      <c r="B59" s="42">
        <v>5925.8262000000004</v>
      </c>
      <c r="C59" s="42">
        <v>5816.5</v>
      </c>
      <c r="D59" s="42"/>
      <c r="E59" s="42"/>
      <c r="F59" s="41"/>
    </row>
    <row r="60" spans="1:6" x14ac:dyDescent="0.25">
      <c r="A60" s="19" t="s">
        <v>54</v>
      </c>
      <c r="B60" s="42">
        <v>6.92</v>
      </c>
      <c r="C60" s="42"/>
      <c r="D60" s="42"/>
      <c r="E60" s="42"/>
      <c r="F60" s="41"/>
    </row>
    <row r="61" spans="1:6" ht="30" x14ac:dyDescent="0.25">
      <c r="A61" s="19" t="s">
        <v>55</v>
      </c>
      <c r="B61" s="42">
        <v>374717.74637000001</v>
      </c>
      <c r="C61" s="42"/>
      <c r="D61" s="42"/>
      <c r="E61" s="42"/>
      <c r="F61" s="41"/>
    </row>
    <row r="62" spans="1:6" x14ac:dyDescent="0.25">
      <c r="A62" s="19" t="s">
        <v>56</v>
      </c>
      <c r="B62" s="42">
        <v>87.981999999999999</v>
      </c>
      <c r="C62" s="42"/>
      <c r="D62" s="42"/>
      <c r="E62" s="42"/>
      <c r="F62" s="41"/>
    </row>
    <row r="63" spans="1:6" x14ac:dyDescent="0.25">
      <c r="A63" s="19" t="s">
        <v>57</v>
      </c>
      <c r="B63" s="42">
        <v>120274.19639</v>
      </c>
      <c r="C63" s="42"/>
      <c r="D63" s="42"/>
      <c r="E63" s="42">
        <v>793.69290000000001</v>
      </c>
      <c r="F63" s="41"/>
    </row>
    <row r="64" spans="1:6" x14ac:dyDescent="0.25">
      <c r="A64" s="19" t="s">
        <v>58</v>
      </c>
      <c r="B64" s="42">
        <v>27912.360779999999</v>
      </c>
      <c r="C64" s="42">
        <v>3342</v>
      </c>
      <c r="D64" s="42">
        <v>1047</v>
      </c>
      <c r="E64" s="42"/>
      <c r="F64" s="41"/>
    </row>
    <row r="65" spans="1:6" x14ac:dyDescent="0.25">
      <c r="A65" s="19" t="s">
        <v>59</v>
      </c>
      <c r="B65" s="42">
        <v>52478.261359999997</v>
      </c>
      <c r="C65" s="42"/>
      <c r="D65" s="42"/>
      <c r="E65" s="42">
        <v>23274.30214</v>
      </c>
      <c r="F65" s="41"/>
    </row>
    <row r="66" spans="1:6" ht="30" x14ac:dyDescent="0.25">
      <c r="A66" s="19" t="s">
        <v>60</v>
      </c>
      <c r="B66" s="42">
        <v>90812.600399999996</v>
      </c>
      <c r="C66" s="42">
        <v>2700</v>
      </c>
      <c r="D66" s="42">
        <v>700</v>
      </c>
      <c r="E66" s="42">
        <v>61861.130960000002</v>
      </c>
      <c r="F66" s="41"/>
    </row>
    <row r="67" spans="1:6" x14ac:dyDescent="0.25">
      <c r="A67" s="19" t="s">
        <v>61</v>
      </c>
      <c r="B67" s="42">
        <v>4891.13609</v>
      </c>
      <c r="C67" s="42"/>
      <c r="D67" s="42"/>
      <c r="E67" s="42"/>
      <c r="F67" s="41"/>
    </row>
    <row r="68" spans="1:6" x14ac:dyDescent="0.25">
      <c r="A68" s="19" t="s">
        <v>62</v>
      </c>
      <c r="B68" s="42">
        <v>7826.9981699999998</v>
      </c>
      <c r="C68" s="42">
        <v>1000</v>
      </c>
      <c r="D68" s="42"/>
      <c r="E68" s="42"/>
      <c r="F68" s="41"/>
    </row>
    <row r="69" spans="1:6" x14ac:dyDescent="0.25">
      <c r="A69" s="19" t="s">
        <v>63</v>
      </c>
      <c r="B69" s="42">
        <v>13529.251099999999</v>
      </c>
      <c r="C69" s="42"/>
      <c r="D69" s="42"/>
      <c r="E69" s="42"/>
      <c r="F69" s="41"/>
    </row>
    <row r="70" spans="1:6" ht="30" x14ac:dyDescent="0.25">
      <c r="A70" s="19" t="s">
        <v>64</v>
      </c>
      <c r="B70" s="42">
        <v>274.68752999999998</v>
      </c>
      <c r="C70" s="42"/>
      <c r="D70" s="42"/>
      <c r="E70" s="42"/>
      <c r="F70" s="41"/>
    </row>
    <row r="71" spans="1:6" x14ac:dyDescent="0.25">
      <c r="A71" s="19" t="s">
        <v>65</v>
      </c>
      <c r="B71" s="42">
        <v>9146.9483099999998</v>
      </c>
      <c r="C71" s="42">
        <v>1573.3643999999999</v>
      </c>
      <c r="D71" s="42">
        <v>487.17572999999999</v>
      </c>
      <c r="E71" s="42">
        <v>1941.47855</v>
      </c>
      <c r="F71" s="41"/>
    </row>
    <row r="72" spans="1:6" x14ac:dyDescent="0.25">
      <c r="A72" s="19" t="s">
        <v>66</v>
      </c>
      <c r="B72" s="42">
        <v>627.28134</v>
      </c>
      <c r="C72" s="42"/>
      <c r="D72" s="42"/>
      <c r="E72" s="42"/>
      <c r="F72" s="41"/>
    </row>
    <row r="73" spans="1:6" x14ac:dyDescent="0.25">
      <c r="A73" s="19" t="s">
        <v>67</v>
      </c>
      <c r="B73" s="42">
        <v>464847.29173</v>
      </c>
      <c r="C73" s="42">
        <v>750</v>
      </c>
      <c r="D73" s="42"/>
      <c r="E73" s="42"/>
      <c r="F73" s="41"/>
    </row>
    <row r="74" spans="1:6" ht="30" x14ac:dyDescent="0.25">
      <c r="A74" s="19" t="s">
        <v>68</v>
      </c>
      <c r="B74" s="42">
        <v>72.281909999999996</v>
      </c>
      <c r="C74" s="42"/>
      <c r="D74" s="42"/>
      <c r="E74" s="42"/>
      <c r="F74" s="41"/>
    </row>
    <row r="75" spans="1:6" x14ac:dyDescent="0.25">
      <c r="A75" s="19" t="s">
        <v>69</v>
      </c>
      <c r="B75" s="42">
        <v>100</v>
      </c>
      <c r="C75" s="42"/>
      <c r="D75" s="42"/>
      <c r="E75" s="42"/>
      <c r="F75" s="41"/>
    </row>
    <row r="76" spans="1:6" x14ac:dyDescent="0.25">
      <c r="A76" s="19" t="s">
        <v>70</v>
      </c>
      <c r="B76" s="42">
        <v>30</v>
      </c>
      <c r="C76" s="42"/>
      <c r="D76" s="42"/>
      <c r="E76" s="42"/>
      <c r="F76" s="41"/>
    </row>
    <row r="77" spans="1:6" x14ac:dyDescent="0.25">
      <c r="A77" s="19" t="s">
        <v>71</v>
      </c>
      <c r="B77" s="42">
        <v>215.87441000000001</v>
      </c>
      <c r="C77" s="42">
        <v>74.19641</v>
      </c>
      <c r="D77" s="42"/>
      <c r="E77" s="42"/>
      <c r="F77" s="41"/>
    </row>
    <row r="78" spans="1:6" x14ac:dyDescent="0.25">
      <c r="A78" s="19" t="s">
        <v>72</v>
      </c>
      <c r="B78" s="42">
        <v>6086.6859000000004</v>
      </c>
      <c r="C78" s="42">
        <v>5365.1018800000002</v>
      </c>
      <c r="D78" s="42"/>
      <c r="E78" s="42"/>
      <c r="F78" s="41"/>
    </row>
    <row r="79" spans="1:6" x14ac:dyDescent="0.25">
      <c r="A79" s="19" t="s">
        <v>73</v>
      </c>
      <c r="B79" s="42">
        <v>7453.6145999999999</v>
      </c>
      <c r="C79" s="42"/>
      <c r="D79" s="42"/>
      <c r="E79" s="42"/>
      <c r="F79" s="41"/>
    </row>
    <row r="80" spans="1:6" x14ac:dyDescent="0.25">
      <c r="A80" s="19" t="s">
        <v>74</v>
      </c>
      <c r="B80" s="42">
        <v>23455.643080000002</v>
      </c>
      <c r="C80" s="42"/>
      <c r="D80" s="42">
        <v>927.44920999999999</v>
      </c>
      <c r="E80" s="42"/>
      <c r="F80" s="41"/>
    </row>
    <row r="81" spans="1:6" x14ac:dyDescent="0.25">
      <c r="A81" s="19" t="s">
        <v>75</v>
      </c>
      <c r="B81" s="42">
        <v>2754.2950000000001</v>
      </c>
      <c r="C81" s="42"/>
      <c r="D81" s="42"/>
      <c r="E81" s="42"/>
      <c r="F81" s="41"/>
    </row>
    <row r="82" spans="1:6" x14ac:dyDescent="0.25">
      <c r="A82" s="19" t="s">
        <v>76</v>
      </c>
      <c r="B82" s="42">
        <v>631.78300000000002</v>
      </c>
      <c r="C82" s="42">
        <v>21.765000000000001</v>
      </c>
      <c r="D82" s="42">
        <v>6.0179999999999998</v>
      </c>
      <c r="E82" s="42"/>
      <c r="F82" s="41"/>
    </row>
    <row r="83" spans="1:6" ht="30" x14ac:dyDescent="0.25">
      <c r="A83" s="19" t="s">
        <v>77</v>
      </c>
      <c r="B83" s="42">
        <v>1170.1961699999999</v>
      </c>
      <c r="C83" s="42">
        <v>1000</v>
      </c>
      <c r="D83" s="42">
        <v>500</v>
      </c>
      <c r="E83" s="42"/>
      <c r="F83" s="41"/>
    </row>
    <row r="84" spans="1:6" ht="30" x14ac:dyDescent="0.25">
      <c r="A84" s="19" t="s">
        <v>78</v>
      </c>
      <c r="B84" s="42">
        <v>129.70099999999999</v>
      </c>
      <c r="C84" s="42"/>
      <c r="D84" s="42"/>
      <c r="E84" s="42"/>
      <c r="F84" s="41"/>
    </row>
    <row r="85" spans="1:6" ht="30" x14ac:dyDescent="0.25">
      <c r="A85" s="19" t="s">
        <v>79</v>
      </c>
      <c r="B85" s="42">
        <v>-2940.5837499999998</v>
      </c>
      <c r="C85" s="42">
        <v>-1167</v>
      </c>
      <c r="D85" s="42">
        <v>-34.980939999999997</v>
      </c>
      <c r="E85" s="42">
        <v>118.46037</v>
      </c>
      <c r="F85" s="41"/>
    </row>
    <row r="86" spans="1:6" x14ac:dyDescent="0.25">
      <c r="A86" s="20" t="s">
        <v>80</v>
      </c>
      <c r="B86" s="43">
        <v>1236893.6074600001</v>
      </c>
      <c r="C86" s="43">
        <v>19223.513070000001</v>
      </c>
      <c r="D86" s="43">
        <v>3739.3494599999999</v>
      </c>
      <c r="E86" s="43">
        <v>87989.064920000004</v>
      </c>
      <c r="F86" s="41"/>
    </row>
    <row r="87" spans="1:6" x14ac:dyDescent="0.25">
      <c r="B87" s="41"/>
      <c r="C87" s="41"/>
      <c r="D87" s="41"/>
      <c r="E87" s="41"/>
    </row>
  </sheetData>
  <mergeCells count="50">
    <mergeCell ref="A12:D12"/>
    <mergeCell ref="A11:D11"/>
    <mergeCell ref="A10:D10"/>
    <mergeCell ref="A17:D17"/>
    <mergeCell ref="A13:D13"/>
    <mergeCell ref="A16:D16"/>
    <mergeCell ref="A15:D15"/>
    <mergeCell ref="A14:D14"/>
    <mergeCell ref="A29:D29"/>
    <mergeCell ref="A28:D28"/>
    <mergeCell ref="A20:D20"/>
    <mergeCell ref="A19:D19"/>
    <mergeCell ref="A18:D18"/>
    <mergeCell ref="A27:D27"/>
    <mergeCell ref="A26:D26"/>
    <mergeCell ref="A25:D25"/>
    <mergeCell ref="A24:D24"/>
    <mergeCell ref="A23:D23"/>
    <mergeCell ref="A50:D50"/>
    <mergeCell ref="A47:D47"/>
    <mergeCell ref="A46:D46"/>
    <mergeCell ref="A45:D45"/>
    <mergeCell ref="A38:D38"/>
    <mergeCell ref="A42:D42"/>
    <mergeCell ref="A41:D41"/>
    <mergeCell ref="A40:D40"/>
    <mergeCell ref="A39:D39"/>
    <mergeCell ref="A44:D44"/>
    <mergeCell ref="A43:D43"/>
    <mergeCell ref="A49:D49"/>
    <mergeCell ref="A48:D48"/>
    <mergeCell ref="A33:D33"/>
    <mergeCell ref="A34:D34"/>
    <mergeCell ref="A32:D32"/>
    <mergeCell ref="A31:D31"/>
    <mergeCell ref="A30:D30"/>
    <mergeCell ref="A37:D37"/>
    <mergeCell ref="A36:D36"/>
    <mergeCell ref="A35:D35"/>
    <mergeCell ref="A22:D22"/>
    <mergeCell ref="A21:D21"/>
    <mergeCell ref="A1:E1"/>
    <mergeCell ref="A2:E2"/>
    <mergeCell ref="A5:D5"/>
    <mergeCell ref="A52:A53"/>
    <mergeCell ref="B52:B53"/>
    <mergeCell ref="C52:E52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view="pageBreakPreview" topLeftCell="A17" zoomScaleNormal="100" zoomScaleSheetLayoutView="100" workbookViewId="0">
      <selection activeCell="C22" sqref="C22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47</v>
      </c>
      <c r="C1" s="29" t="s">
        <v>13</v>
      </c>
    </row>
    <row r="2" spans="1:20" x14ac:dyDescent="0.25">
      <c r="A2" s="30" t="str">
        <f>TEXT(EndData2,"[$-FC19]ДД.ММ.ГГГ")</f>
        <v>25.11.2022</v>
      </c>
      <c r="B2" s="30">
        <f>A2+1</f>
        <v>44891</v>
      </c>
      <c r="C2" s="26" t="str">
        <f>TEXT(B2,"[$-FC19]ДД.ММ.ГГГ")</f>
        <v>26.11.2022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26.25" x14ac:dyDescent="0.25">
      <c r="A4" s="21" t="s">
        <v>31</v>
      </c>
      <c r="B4" s="24">
        <v>3165.1872100000001</v>
      </c>
      <c r="C4" s="24">
        <v>12851.2</v>
      </c>
      <c r="D4" s="24"/>
      <c r="E4" s="24"/>
      <c r="F4" s="24"/>
      <c r="G4" s="24">
        <v>101.595</v>
      </c>
      <c r="H4" s="24"/>
      <c r="I4" s="24"/>
      <c r="J4" s="24">
        <v>3928.7362400000002</v>
      </c>
      <c r="K4" s="24">
        <v>1002.33224</v>
      </c>
      <c r="L4" s="24"/>
      <c r="M4" s="24"/>
      <c r="N4" s="24">
        <v>10000</v>
      </c>
      <c r="O4" s="24"/>
      <c r="P4" s="44">
        <v>31049.05069</v>
      </c>
      <c r="Q4" s="32"/>
      <c r="R4" s="32"/>
      <c r="S4" s="32"/>
      <c r="T4" s="32"/>
    </row>
    <row r="5" spans="1:20" ht="102.75" x14ac:dyDescent="0.25">
      <c r="A5" s="21" t="s">
        <v>32</v>
      </c>
      <c r="B5" s="24">
        <v>11256.959489999999</v>
      </c>
      <c r="C5" s="24"/>
      <c r="D5" s="24">
        <v>4000</v>
      </c>
      <c r="E5" s="24"/>
      <c r="F5" s="24"/>
      <c r="G5" s="24"/>
      <c r="H5" s="24">
        <v>486</v>
      </c>
      <c r="I5" s="24"/>
      <c r="J5" s="24">
        <v>930.66679999999997</v>
      </c>
      <c r="K5" s="24"/>
      <c r="L5" s="24"/>
      <c r="M5" s="24"/>
      <c r="N5" s="24"/>
      <c r="O5" s="24"/>
      <c r="P5" s="44">
        <v>16673.62629</v>
      </c>
      <c r="Q5" s="32"/>
      <c r="R5" s="32"/>
      <c r="S5" s="32"/>
      <c r="T5" s="32"/>
    </row>
    <row r="6" spans="1:20" ht="90" x14ac:dyDescent="0.25">
      <c r="A6" s="21" t="s">
        <v>33</v>
      </c>
      <c r="B6" s="24"/>
      <c r="C6" s="24"/>
      <c r="D6" s="24"/>
      <c r="E6" s="24"/>
      <c r="F6" s="24"/>
      <c r="G6" s="24"/>
      <c r="H6" s="24">
        <v>22.3</v>
      </c>
      <c r="I6" s="24"/>
      <c r="J6" s="24"/>
      <c r="K6" s="24"/>
      <c r="L6" s="24"/>
      <c r="M6" s="24"/>
      <c r="N6" s="24"/>
      <c r="O6" s="24"/>
      <c r="P6" s="44">
        <v>22.3</v>
      </c>
      <c r="Q6" s="32"/>
      <c r="R6" s="32"/>
      <c r="S6" s="32"/>
      <c r="T6" s="32"/>
    </row>
    <row r="7" spans="1:20" ht="77.25" x14ac:dyDescent="0.25">
      <c r="A7" s="21" t="s">
        <v>34</v>
      </c>
      <c r="B7" s="24"/>
      <c r="C7" s="24"/>
      <c r="D7" s="24"/>
      <c r="E7" s="24">
        <v>169</v>
      </c>
      <c r="F7" s="24"/>
      <c r="G7" s="24"/>
      <c r="H7" s="24"/>
      <c r="I7" s="24"/>
      <c r="J7" s="24"/>
      <c r="K7" s="24"/>
      <c r="L7" s="24">
        <v>36.011000000000003</v>
      </c>
      <c r="M7" s="24"/>
      <c r="N7" s="24"/>
      <c r="O7" s="24"/>
      <c r="P7" s="44">
        <v>205.011</v>
      </c>
      <c r="Q7" s="32"/>
      <c r="R7" s="32"/>
      <c r="S7" s="32"/>
      <c r="T7" s="32"/>
    </row>
    <row r="8" spans="1:20" ht="102.75" x14ac:dyDescent="0.25">
      <c r="A8" s="21" t="s">
        <v>35</v>
      </c>
      <c r="B8" s="24">
        <v>10674.306200000001</v>
      </c>
      <c r="C8" s="24">
        <v>2695.7139999999999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13370.020200000001</v>
      </c>
      <c r="Q8" s="32"/>
      <c r="R8" s="32"/>
      <c r="S8" s="32"/>
      <c r="T8" s="32"/>
    </row>
    <row r="9" spans="1:20" ht="90" x14ac:dyDescent="0.25">
      <c r="A9" s="21" t="s">
        <v>36</v>
      </c>
      <c r="B9" s="24">
        <v>550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550</v>
      </c>
      <c r="Q9" s="32"/>
      <c r="R9" s="32"/>
      <c r="S9" s="32"/>
      <c r="T9" s="32"/>
    </row>
    <row r="10" spans="1:20" ht="319.5" x14ac:dyDescent="0.25">
      <c r="A10" s="21" t="s">
        <v>37</v>
      </c>
      <c r="B10" s="24"/>
      <c r="C10" s="24"/>
      <c r="D10" s="24"/>
      <c r="E10" s="24"/>
      <c r="F10" s="24"/>
      <c r="G10" s="24"/>
      <c r="H10" s="24"/>
      <c r="I10" s="24"/>
      <c r="J10" s="24">
        <v>76.519000000000005</v>
      </c>
      <c r="K10" s="24"/>
      <c r="L10" s="24">
        <v>1963.8330000000001</v>
      </c>
      <c r="M10" s="24"/>
      <c r="N10" s="24"/>
      <c r="O10" s="24"/>
      <c r="P10" s="44">
        <v>2040.3520000000001</v>
      </c>
      <c r="Q10" s="32"/>
      <c r="R10" s="32"/>
      <c r="S10" s="32"/>
      <c r="T10" s="32"/>
    </row>
    <row r="11" spans="1:20" ht="153.75" x14ac:dyDescent="0.25">
      <c r="A11" s="21" t="s">
        <v>38</v>
      </c>
      <c r="B11" s="24"/>
      <c r="C11" s="24"/>
      <c r="D11" s="24"/>
      <c r="E11" s="24">
        <v>10000</v>
      </c>
      <c r="F11" s="24"/>
      <c r="G11" s="24"/>
      <c r="H11" s="24"/>
      <c r="I11" s="24"/>
      <c r="J11" s="24"/>
      <c r="K11" s="24"/>
      <c r="L11" s="24"/>
      <c r="M11" s="24"/>
      <c r="N11" s="24">
        <v>5000</v>
      </c>
      <c r="O11" s="24"/>
      <c r="P11" s="44">
        <v>15000</v>
      </c>
      <c r="Q11" s="32"/>
      <c r="R11" s="32"/>
      <c r="S11" s="32"/>
      <c r="T11" s="32"/>
    </row>
    <row r="12" spans="1:20" ht="115.5" x14ac:dyDescent="0.25">
      <c r="A12" s="21" t="s">
        <v>39</v>
      </c>
      <c r="B12" s="24"/>
      <c r="C12" s="24"/>
      <c r="D12" s="24"/>
      <c r="E12" s="24">
        <v>2316.70001</v>
      </c>
      <c r="F12" s="24"/>
      <c r="G12" s="24"/>
      <c r="H12" s="24"/>
      <c r="I12" s="24"/>
      <c r="J12" s="24"/>
      <c r="K12" s="24"/>
      <c r="L12" s="24"/>
      <c r="M12" s="24"/>
      <c r="N12" s="24">
        <v>4056</v>
      </c>
      <c r="O12" s="24"/>
      <c r="P12" s="44">
        <v>6372.7000099999996</v>
      </c>
      <c r="Q12" s="32"/>
      <c r="R12" s="32"/>
      <c r="S12" s="32"/>
      <c r="T12" s="32"/>
    </row>
    <row r="13" spans="1:20" ht="77.25" x14ac:dyDescent="0.25">
      <c r="A13" s="21" t="s">
        <v>40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>
        <v>72.040999999999997</v>
      </c>
      <c r="M13" s="24"/>
      <c r="N13" s="24"/>
      <c r="O13" s="24"/>
      <c r="P13" s="44">
        <v>72.040999999999997</v>
      </c>
      <c r="Q13" s="32"/>
      <c r="R13" s="32"/>
      <c r="S13" s="32"/>
      <c r="T13" s="32"/>
    </row>
    <row r="14" spans="1:20" ht="77.25" x14ac:dyDescent="0.25">
      <c r="A14" s="21" t="s">
        <v>41</v>
      </c>
      <c r="B14" s="24">
        <v>1022.87004</v>
      </c>
      <c r="C14" s="24">
        <v>600.1</v>
      </c>
      <c r="D14" s="24"/>
      <c r="E14" s="24"/>
      <c r="F14" s="24"/>
      <c r="G14" s="24"/>
      <c r="H14" s="24">
        <v>134</v>
      </c>
      <c r="I14" s="24"/>
      <c r="J14" s="24">
        <v>740.66399999999999</v>
      </c>
      <c r="K14" s="24"/>
      <c r="L14" s="24"/>
      <c r="M14" s="24"/>
      <c r="N14" s="24"/>
      <c r="O14" s="24"/>
      <c r="P14" s="44">
        <v>2497.6340399999999</v>
      </c>
      <c r="Q14" s="32"/>
      <c r="R14" s="32"/>
      <c r="S14" s="32"/>
      <c r="T14" s="32"/>
    </row>
    <row r="15" spans="1:20" ht="39" x14ac:dyDescent="0.25">
      <c r="A15" s="21" t="s">
        <v>42</v>
      </c>
      <c r="B15" s="24"/>
      <c r="C15" s="24"/>
      <c r="D15" s="24"/>
      <c r="E15" s="24"/>
      <c r="F15" s="24"/>
      <c r="G15" s="24"/>
      <c r="H15" s="24"/>
      <c r="I15" s="24"/>
      <c r="J15" s="24"/>
      <c r="K15" s="24">
        <v>8.8400000000000006E-3</v>
      </c>
      <c r="L15" s="24"/>
      <c r="M15" s="24"/>
      <c r="N15" s="24"/>
      <c r="O15" s="24"/>
      <c r="P15" s="44">
        <v>8.8400000000000006E-3</v>
      </c>
      <c r="Q15" s="32"/>
      <c r="R15" s="32"/>
      <c r="S15" s="32"/>
      <c r="T15" s="32"/>
    </row>
    <row r="16" spans="1:20" ht="102.75" x14ac:dyDescent="0.25">
      <c r="A16" s="21" t="s">
        <v>43</v>
      </c>
      <c r="B16" s="24">
        <v>93990.617599999998</v>
      </c>
      <c r="C16" s="24"/>
      <c r="D16" s="24"/>
      <c r="E16" s="24"/>
      <c r="F16" s="24"/>
      <c r="G16" s="24"/>
      <c r="H16" s="24"/>
      <c r="I16" s="24"/>
      <c r="J16" s="24">
        <v>4519.0227800000002</v>
      </c>
      <c r="K16" s="24"/>
      <c r="L16" s="24"/>
      <c r="M16" s="24"/>
      <c r="N16" s="24"/>
      <c r="O16" s="24"/>
      <c r="P16" s="44">
        <v>98509.640379999997</v>
      </c>
      <c r="Q16" s="32"/>
      <c r="R16" s="32"/>
      <c r="S16" s="32"/>
      <c r="T16" s="32"/>
    </row>
    <row r="17" spans="1:20" ht="26.25" x14ac:dyDescent="0.25">
      <c r="A17" s="21" t="s">
        <v>44</v>
      </c>
      <c r="B17" s="24">
        <v>11243.337949999999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4">
        <v>11243.337949999999</v>
      </c>
      <c r="Q17" s="32"/>
      <c r="R17" s="32"/>
      <c r="S17" s="32"/>
      <c r="T17" s="32"/>
    </row>
    <row r="18" spans="1:20" ht="39" x14ac:dyDescent="0.25">
      <c r="A18" s="21" t="s">
        <v>45</v>
      </c>
      <c r="B18" s="24"/>
      <c r="C18" s="24">
        <v>1963.3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1963.3</v>
      </c>
      <c r="Q18" s="32"/>
      <c r="R18" s="32"/>
      <c r="S18" s="32"/>
      <c r="T18" s="32"/>
    </row>
    <row r="19" spans="1:20" x14ac:dyDescent="0.25">
      <c r="A19" s="22" t="s">
        <v>46</v>
      </c>
      <c r="B19" s="25">
        <v>131903.27849</v>
      </c>
      <c r="C19" s="25">
        <v>18110.313999999998</v>
      </c>
      <c r="D19" s="25">
        <v>4000</v>
      </c>
      <c r="E19" s="25">
        <v>12485.70001</v>
      </c>
      <c r="F19" s="25"/>
      <c r="G19" s="25">
        <v>101.595</v>
      </c>
      <c r="H19" s="25">
        <v>642.29999999999995</v>
      </c>
      <c r="I19" s="25"/>
      <c r="J19" s="25">
        <v>10195.608819999999</v>
      </c>
      <c r="K19" s="25">
        <v>1002.34108</v>
      </c>
      <c r="L19" s="25">
        <v>2071.8850000000002</v>
      </c>
      <c r="M19" s="25"/>
      <c r="N19" s="25">
        <v>19056</v>
      </c>
      <c r="O19" s="25"/>
      <c r="P19" s="44">
        <v>199569.02239999999</v>
      </c>
      <c r="Q19" s="40"/>
      <c r="R19" s="40"/>
      <c r="S19" s="40"/>
      <c r="T19" s="40"/>
    </row>
    <row r="20" spans="1:20" x14ac:dyDescent="0.2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20" x14ac:dyDescent="0.25">
      <c r="A21" s="36" t="s">
        <v>30</v>
      </c>
      <c r="B21" s="45">
        <f>P19+Учреждения!B86</f>
        <v>1436462.62986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0" ht="32.25" customHeight="1" x14ac:dyDescent="0.25">
      <c r="A22" s="36" t="s">
        <v>122</v>
      </c>
      <c r="B22" s="45">
        <v>5844955.7000000002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2022-11-29T01:21:59Z</dcterms:modified>
</cp:coreProperties>
</file>