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Учреждения!$47:$48</definedName>
    <definedName name="_xlnm.Print_Area" localSheetId="1">'Муниципальные районы'!$A$1:$P$15</definedName>
    <definedName name="_xlnm.Print_Area" localSheetId="0">Учреждения!$A$1:$E$83</definedName>
  </definedNames>
  <calcPr calcId="162913"/>
</workbook>
</file>

<file path=xl/calcChain.xml><?xml version="1.0" encoding="utf-8"?>
<calcChain xmlns="http://schemas.openxmlformats.org/spreadsheetml/2006/main">
  <c r="E8" i="1" l="1"/>
  <c r="E43" i="1"/>
  <c r="B14" i="2"/>
  <c r="E9" i="1" l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<sst xmlns="http://schemas.openxmlformats.org/spreadsheetml/2006/main" count="113" uniqueCount="113">
  <si>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</si>
  <si>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</si>
  <si>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</si>
  <si>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</si>
  <si>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</si>
  <si>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</si>
  <si>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</si>
  <si>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</si>
  <si>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</si>
  <si>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</si>
  <si>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</si>
  <si>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</si>
  <si>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</si>
  <si>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</si>
  <si>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</si>
  <si>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</si>
  <si>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</si>
  <si>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</si>
  <si>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</si>
  <si>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</si>
  <si>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</si>
  <si>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</si>
  <si>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</si>
  <si>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</si>
  <si>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</si>
  <si>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</si>
  <si>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</si>
  <si>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</si>
  <si>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</si>
  <si>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</si>
  <si>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</si>
  <si>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</si>
  <si>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</si>
  <si>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</si>
  <si>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Строительство и реконструкция (модернизация) объектов питьевого водоснабжения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</si>
  <si>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(Реализация проекта "1000 дворов" (благоустройство не менее 38 дворовых территорий)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</si>
  <si>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за счет средств резервного фонда Правительства Российской Федерации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</si>
  <si>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</si>
  <si>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Реализация проектов по развитию территорий, расположенных в границах населенных пунктов, предусматривающих строительство жилья</t>
  </si>
  <si>
    <t>Всего:</t>
  </si>
  <si>
    <t>02.12.2022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</si>
  <si>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</si>
  <si>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</si>
  <si>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</si>
  <si>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</si>
  <si>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</si>
  <si>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</si>
  <si>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</si>
  <si>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</si>
  <si>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</si>
  <si>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</si>
  <si>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</si>
  <si>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</si>
  <si>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</si>
  <si>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</si>
  <si>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</si>
  <si>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</si>
  <si>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</si>
  <si>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</si>
  <si>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</si>
  <si>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</si>
  <si>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</si>
  <si>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</si>
  <si>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</si>
  <si>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</si>
  <si>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</si>
  <si>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</si>
  <si>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</si>
  <si>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</si>
  <si>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</si>
  <si>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</si>
  <si>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</si>
  <si>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</si>
  <si>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</si>
  <si>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</si>
  <si>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</si>
  <si>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28.11.2022</t>
  </si>
  <si>
    <t>Остатки бюджетных средств на 05.12.2022г.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</si>
  <si>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</si>
  <si>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</si>
  <si>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развитие паллиативной медицинской помощи</t>
  </si>
  <si>
    <t>Субсидии бюджетам на строительство и реконструкцию (модернизацию) объектов питьевого водоснабжения</t>
  </si>
  <si>
    <t>Субсидии бюджетам на повышение эффективности службы занятости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</si>
  <si>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</si>
  <si>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</si>
  <si>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региональных проектов модернизации первичного звена здравоохранения</t>
  </si>
  <si>
    <t>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</si>
  <si>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</si>
  <si>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</si>
  <si>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</si>
  <si>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на создание системы поддержки фермеров и развитие сельской кооперации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</si>
  <si>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</si>
  <si>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</si>
  <si>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</si>
  <si>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</si>
  <si>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</si>
  <si>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реализацию мероприятий по модернизации школьных систем образования</t>
  </si>
  <si>
    <t>Субсидии бюджетам на оснащение (дооснащение и (или) переоснащение)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</si>
  <si>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</si>
  <si>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</si>
  <si>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</si>
  <si>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</si>
  <si>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</si>
  <si>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</si>
  <si>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</si>
  <si>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</si>
  <si>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</si>
  <si>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</si>
  <si>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Межбюджетные трансферты,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</si>
  <si>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</t>
  </si>
  <si>
    <t>Прочие безвозмездные поступления от негосударственных организаций в бюджеты субъектов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</si>
  <si>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</si>
  <si>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04.12.2022)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</si>
</sst>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4" fontId="14" fillId="0" borderId="0" xfId="0" applyNumberFormat="1" applyFont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70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view="pageBreakPreview" zoomScaleNormal="100" zoomScaleSheetLayoutView="100" workbookViewId="0">
      <selection activeCell="G11" sqref="G11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7" t="s">
        <v>0</v>
      </c>
      <c r="B1" s="47"/>
      <c r="C1" s="47"/>
      <c r="D1" s="47"/>
      <c r="E1" s="47"/>
      <c r="F1" s="37" t="s">
        <v>76</v>
      </c>
      <c r="G1" s="38" t="str">
        <f>TEXT(F1,"[$-FC19]ДД ММММ")</f>
        <v>28 ноября</v>
      </c>
      <c r="H1" s="38" t="str">
        <f>TEXT(F1,"[$-FC19]ДД.ММ.ГГГ \г")</f>
        <v>28.11.2022 г</v>
      </c>
    </row>
    <row r="2" spans="1:9" ht="15.75" x14ac:dyDescent="0.25">
      <c r="A2" s="47" t="str">
        <f>CONCATENATE("с ",G1," по ",G2,"ода")</f>
        <v>с 28 ноября по 04 декабря 2022 года</v>
      </c>
      <c r="B2" s="47"/>
      <c r="C2" s="47"/>
      <c r="D2" s="47"/>
      <c r="E2" s="47"/>
      <c r="F2" s="46">
        <v>44899</v>
      </c>
      <c r="G2" s="38" t="str">
        <f>TEXT(F2,"[$-FC19]ДД ММММ ГГГ \г")</f>
        <v>04 декабря 2022 г</v>
      </c>
      <c r="H2" s="38" t="str">
        <f>TEXT(F2,"[$-FC19]ДД.ММ.ГГГ \г")</f>
        <v>04.12.2022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8" t="str">
        <f>CONCATENATE("Остатки средств на ",H1,".")</f>
        <v>Остатки средств на 28.11.2022 г.</v>
      </c>
      <c r="B5" s="49"/>
      <c r="C5" s="49"/>
      <c r="D5" s="50"/>
      <c r="E5" s="8">
        <v>5762605.0999999996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7" t="s">
        <v>2</v>
      </c>
      <c r="B7" s="58"/>
      <c r="C7" s="58"/>
      <c r="D7" s="58"/>
      <c r="E7" s="13"/>
    </row>
    <row r="8" spans="1:9" x14ac:dyDescent="0.25">
      <c r="A8" s="52" t="s">
        <v>3</v>
      </c>
      <c r="B8" s="58"/>
      <c r="C8" s="58"/>
      <c r="D8" s="58"/>
      <c r="E8" s="9">
        <f>E43-E9</f>
        <v>813793.63134000055</v>
      </c>
    </row>
    <row r="9" spans="1:9" x14ac:dyDescent="0.25">
      <c r="A9" s="59" t="s">
        <v>4</v>
      </c>
      <c r="B9" s="58"/>
      <c r="C9" s="58"/>
      <c r="D9" s="58"/>
      <c r="E9" s="14">
        <f>SUM(E10:E42)</f>
        <v>297125.69999999995</v>
      </c>
    </row>
    <row r="10" spans="1:9" ht="41.25" customHeight="1" x14ac:dyDescent="0.25">
      <c r="A10" s="61" t="s">
        <v>78</v>
      </c>
      <c r="B10" s="61"/>
      <c r="C10" s="61"/>
      <c r="D10" s="61"/>
      <c r="E10" s="60">
        <v>782.2</v>
      </c>
    </row>
    <row r="11" spans="1:9" ht="39" customHeight="1" x14ac:dyDescent="0.25">
      <c r="A11" s="61" t="s">
        <v>79</v>
      </c>
      <c r="B11" s="61"/>
      <c r="C11" s="61"/>
      <c r="D11" s="61"/>
      <c r="E11" s="60">
        <v>3800</v>
      </c>
    </row>
    <row r="12" spans="1:9" ht="16.5" customHeight="1" x14ac:dyDescent="0.25">
      <c r="A12" s="61" t="s">
        <v>80</v>
      </c>
      <c r="B12" s="61"/>
      <c r="C12" s="61"/>
      <c r="D12" s="61"/>
      <c r="E12" s="60">
        <v>239.2</v>
      </c>
    </row>
    <row r="13" spans="1:9" ht="18.75" customHeight="1" x14ac:dyDescent="0.25">
      <c r="A13" s="61" t="s">
        <v>81</v>
      </c>
      <c r="B13" s="61"/>
      <c r="C13" s="61"/>
      <c r="D13" s="61"/>
      <c r="E13" s="60">
        <v>0</v>
      </c>
    </row>
    <row r="14" spans="1:9" ht="16.5" customHeight="1" x14ac:dyDescent="0.25">
      <c r="A14" s="61" t="s">
        <v>82</v>
      </c>
      <c r="B14" s="61"/>
      <c r="C14" s="61"/>
      <c r="D14" s="61"/>
      <c r="E14" s="60">
        <v>105.2</v>
      </c>
    </row>
    <row r="15" spans="1:9" ht="31.5" customHeight="1" x14ac:dyDescent="0.25">
      <c r="A15" s="61" t="s">
        <v>83</v>
      </c>
      <c r="B15" s="61"/>
      <c r="C15" s="61"/>
      <c r="D15" s="61"/>
      <c r="E15" s="60">
        <v>19219.5</v>
      </c>
    </row>
    <row r="16" spans="1:9" ht="31.5" customHeight="1" x14ac:dyDescent="0.25">
      <c r="A16" s="61" t="s">
        <v>84</v>
      </c>
      <c r="B16" s="61"/>
      <c r="C16" s="61"/>
      <c r="D16" s="61"/>
      <c r="E16" s="60">
        <v>5396.2</v>
      </c>
    </row>
    <row r="17" spans="1:5" ht="18" customHeight="1" x14ac:dyDescent="0.25">
      <c r="A17" s="61" t="s">
        <v>85</v>
      </c>
      <c r="B17" s="61"/>
      <c r="C17" s="61"/>
      <c r="D17" s="61"/>
      <c r="E17" s="60">
        <v>14058.8</v>
      </c>
    </row>
    <row r="18" spans="1:5" ht="31.5" customHeight="1" x14ac:dyDescent="0.25">
      <c r="A18" s="61" t="s">
        <v>86</v>
      </c>
      <c r="B18" s="61"/>
      <c r="C18" s="61"/>
      <c r="D18" s="61"/>
      <c r="E18" s="60">
        <v>5305.3</v>
      </c>
    </row>
    <row r="19" spans="1:5" ht="39.75" customHeight="1" x14ac:dyDescent="0.25">
      <c r="A19" s="61" t="s">
        <v>87</v>
      </c>
      <c r="B19" s="61"/>
      <c r="C19" s="61"/>
      <c r="D19" s="61"/>
      <c r="E19" s="60">
        <v>49.5</v>
      </c>
    </row>
    <row r="20" spans="1:5" ht="31.5" customHeight="1" x14ac:dyDescent="0.25">
      <c r="A20" s="61" t="s">
        <v>88</v>
      </c>
      <c r="B20" s="61"/>
      <c r="C20" s="61"/>
      <c r="D20" s="61"/>
      <c r="E20" s="60">
        <v>280.2</v>
      </c>
    </row>
    <row r="21" spans="1:5" ht="19.5" customHeight="1" x14ac:dyDescent="0.25">
      <c r="A21" s="61" t="s">
        <v>89</v>
      </c>
      <c r="B21" s="61"/>
      <c r="C21" s="61"/>
      <c r="D21" s="61"/>
      <c r="E21" s="60">
        <v>6986.3</v>
      </c>
    </row>
    <row r="22" spans="1:5" ht="23.25" customHeight="1" x14ac:dyDescent="0.25">
      <c r="A22" s="61" t="s">
        <v>90</v>
      </c>
      <c r="B22" s="61"/>
      <c r="C22" s="61"/>
      <c r="D22" s="61"/>
      <c r="E22" s="60">
        <v>2970</v>
      </c>
    </row>
    <row r="23" spans="1:5" ht="31.5" customHeight="1" x14ac:dyDescent="0.25">
      <c r="A23" s="61" t="s">
        <v>91</v>
      </c>
      <c r="B23" s="61"/>
      <c r="C23" s="61"/>
      <c r="D23" s="61"/>
      <c r="E23" s="60">
        <v>441.2</v>
      </c>
    </row>
    <row r="24" spans="1:5" ht="15" customHeight="1" x14ac:dyDescent="0.25">
      <c r="A24" s="61" t="s">
        <v>92</v>
      </c>
      <c r="B24" s="61"/>
      <c r="C24" s="61"/>
      <c r="D24" s="61"/>
      <c r="E24" s="60">
        <v>42.1</v>
      </c>
    </row>
    <row r="25" spans="1:5" ht="31.5" customHeight="1" x14ac:dyDescent="0.25">
      <c r="A25" s="61" t="s">
        <v>93</v>
      </c>
      <c r="B25" s="61"/>
      <c r="C25" s="61"/>
      <c r="D25" s="61"/>
      <c r="E25" s="60">
        <v>636.5</v>
      </c>
    </row>
    <row r="26" spans="1:5" ht="17.25" customHeight="1" x14ac:dyDescent="0.25">
      <c r="A26" s="61" t="s">
        <v>94</v>
      </c>
      <c r="B26" s="61"/>
      <c r="C26" s="61"/>
      <c r="D26" s="61"/>
      <c r="E26" s="60">
        <v>10601.2</v>
      </c>
    </row>
    <row r="27" spans="1:5" ht="31.5" customHeight="1" x14ac:dyDescent="0.25">
      <c r="A27" s="61" t="s">
        <v>95</v>
      </c>
      <c r="B27" s="61"/>
      <c r="C27" s="61"/>
      <c r="D27" s="61"/>
      <c r="E27" s="60">
        <v>1536.8</v>
      </c>
    </row>
    <row r="28" spans="1:5" ht="21.75" customHeight="1" x14ac:dyDescent="0.25">
      <c r="A28" s="61" t="s">
        <v>96</v>
      </c>
      <c r="B28" s="61"/>
      <c r="C28" s="61"/>
      <c r="D28" s="61"/>
      <c r="E28" s="60">
        <v>5987.8</v>
      </c>
    </row>
    <row r="29" spans="1:5" ht="31.5" customHeight="1" x14ac:dyDescent="0.25">
      <c r="A29" s="61" t="s">
        <v>97</v>
      </c>
      <c r="B29" s="61"/>
      <c r="C29" s="61"/>
      <c r="D29" s="61"/>
      <c r="E29" s="60">
        <v>1425</v>
      </c>
    </row>
    <row r="30" spans="1:5" ht="39" customHeight="1" x14ac:dyDescent="0.25">
      <c r="A30" s="61" t="s">
        <v>98</v>
      </c>
      <c r="B30" s="61"/>
      <c r="C30" s="61"/>
      <c r="D30" s="61"/>
      <c r="E30" s="60">
        <v>1988</v>
      </c>
    </row>
    <row r="31" spans="1:5" ht="31.5" customHeight="1" x14ac:dyDescent="0.25">
      <c r="A31" s="61" t="s">
        <v>99</v>
      </c>
      <c r="B31" s="61"/>
      <c r="C31" s="61"/>
      <c r="D31" s="61"/>
      <c r="E31" s="60">
        <v>98.7</v>
      </c>
    </row>
    <row r="32" spans="1:5" ht="19.5" customHeight="1" x14ac:dyDescent="0.25">
      <c r="A32" s="61" t="s">
        <v>100</v>
      </c>
      <c r="B32" s="61"/>
      <c r="C32" s="61"/>
      <c r="D32" s="61"/>
      <c r="E32" s="60">
        <v>703.4</v>
      </c>
    </row>
    <row r="33" spans="1:5" ht="20.25" customHeight="1" x14ac:dyDescent="0.25">
      <c r="A33" s="61" t="s">
        <v>101</v>
      </c>
      <c r="B33" s="61"/>
      <c r="C33" s="61"/>
      <c r="D33" s="61"/>
      <c r="E33" s="60">
        <v>137.80000000000001</v>
      </c>
    </row>
    <row r="34" spans="1:5" ht="39" customHeight="1" x14ac:dyDescent="0.25">
      <c r="A34" s="61" t="s">
        <v>102</v>
      </c>
      <c r="B34" s="61"/>
      <c r="C34" s="61"/>
      <c r="D34" s="61"/>
      <c r="E34" s="60">
        <v>1565.1</v>
      </c>
    </row>
    <row r="35" spans="1:5" ht="39" customHeight="1" x14ac:dyDescent="0.25">
      <c r="A35" s="61" t="s">
        <v>103</v>
      </c>
      <c r="B35" s="61"/>
      <c r="C35" s="61"/>
      <c r="D35" s="61"/>
      <c r="E35" s="60">
        <v>377.5</v>
      </c>
    </row>
    <row r="36" spans="1:5" ht="18.75" customHeight="1" x14ac:dyDescent="0.25">
      <c r="A36" s="61" t="s">
        <v>104</v>
      </c>
      <c r="B36" s="61"/>
      <c r="C36" s="61"/>
      <c r="D36" s="61"/>
      <c r="E36" s="60">
        <v>2253.4</v>
      </c>
    </row>
    <row r="37" spans="1:5" ht="18" customHeight="1" x14ac:dyDescent="0.25">
      <c r="A37" s="61" t="s">
        <v>105</v>
      </c>
      <c r="B37" s="61"/>
      <c r="C37" s="61"/>
      <c r="D37" s="61"/>
      <c r="E37" s="60">
        <v>8254.4</v>
      </c>
    </row>
    <row r="38" spans="1:5" ht="31.5" customHeight="1" x14ac:dyDescent="0.25">
      <c r="A38" s="61" t="s">
        <v>106</v>
      </c>
      <c r="B38" s="61"/>
      <c r="C38" s="61"/>
      <c r="D38" s="61"/>
      <c r="E38" s="60">
        <v>4062</v>
      </c>
    </row>
    <row r="39" spans="1:5" ht="31.5" customHeight="1" x14ac:dyDescent="0.25">
      <c r="A39" s="61" t="s">
        <v>107</v>
      </c>
      <c r="B39" s="61"/>
      <c r="C39" s="61"/>
      <c r="D39" s="61"/>
      <c r="E39" s="60">
        <v>76979.3</v>
      </c>
    </row>
    <row r="40" spans="1:5" ht="31.5" customHeight="1" x14ac:dyDescent="0.25">
      <c r="A40" s="61" t="s">
        <v>108</v>
      </c>
      <c r="B40" s="61"/>
      <c r="C40" s="61"/>
      <c r="D40" s="61"/>
      <c r="E40" s="60">
        <v>114769</v>
      </c>
    </row>
    <row r="41" spans="1:5" ht="40.5" customHeight="1" x14ac:dyDescent="0.25">
      <c r="A41" s="61" t="s">
        <v>109</v>
      </c>
      <c r="B41" s="61"/>
      <c r="C41" s="61"/>
      <c r="D41" s="61"/>
      <c r="E41" s="60">
        <v>1600.3</v>
      </c>
    </row>
    <row r="42" spans="1:5" ht="19.5" customHeight="1" x14ac:dyDescent="0.25">
      <c r="A42" s="61" t="s">
        <v>110</v>
      </c>
      <c r="B42" s="61"/>
      <c r="C42" s="61"/>
      <c r="D42" s="61"/>
      <c r="E42" s="60">
        <v>4473.8</v>
      </c>
    </row>
    <row r="43" spans="1:5" x14ac:dyDescent="0.25">
      <c r="A43" s="51" t="s">
        <v>5</v>
      </c>
      <c r="B43" s="52"/>
      <c r="C43" s="52"/>
      <c r="D43" s="52"/>
      <c r="E43" s="13">
        <f>'Муниципальные районы'!B15-Учреждения!E5+'Муниципальные районы'!B14</f>
        <v>1110919.3313400005</v>
      </c>
    </row>
    <row r="44" spans="1:5" x14ac:dyDescent="0.25">
      <c r="A44" s="62" t="s">
        <v>111</v>
      </c>
      <c r="B44" s="63"/>
      <c r="C44" s="63"/>
      <c r="D44" s="63"/>
      <c r="E44" s="14"/>
    </row>
    <row r="45" spans="1:5" ht="77.25" customHeight="1" x14ac:dyDescent="0.25">
      <c r="A45" s="64" t="s">
        <v>112</v>
      </c>
      <c r="B45" s="64"/>
      <c r="C45" s="64"/>
      <c r="D45" s="64"/>
      <c r="E45" s="14">
        <v>5762605.0999999996</v>
      </c>
    </row>
    <row r="46" spans="1:5" x14ac:dyDescent="0.25">
      <c r="A46" s="15"/>
      <c r="B46" s="16"/>
      <c r="C46" s="16"/>
      <c r="D46" s="6"/>
      <c r="E46" s="17"/>
    </row>
    <row r="47" spans="1:5" x14ac:dyDescent="0.25">
      <c r="A47" s="53" t="s">
        <v>14</v>
      </c>
      <c r="B47" s="55" t="s">
        <v>6</v>
      </c>
      <c r="C47" s="56" t="s">
        <v>7</v>
      </c>
      <c r="D47" s="56"/>
      <c r="E47" s="56"/>
    </row>
    <row r="48" spans="1:5" ht="90" x14ac:dyDescent="0.25">
      <c r="A48" s="54"/>
      <c r="B48" s="55"/>
      <c r="C48" s="18" t="s">
        <v>8</v>
      </c>
      <c r="D48" s="18" t="s">
        <v>9</v>
      </c>
      <c r="E48" s="18" t="s">
        <v>10</v>
      </c>
    </row>
    <row r="49" spans="1:6" x14ac:dyDescent="0.25">
      <c r="A49" s="19" t="s">
        <v>41</v>
      </c>
      <c r="B49" s="42">
        <v>9401.2546399999992</v>
      </c>
      <c r="C49" s="42">
        <v>5763.0560299999997</v>
      </c>
      <c r="D49" s="42">
        <v>2745.8284600000002</v>
      </c>
      <c r="E49" s="42"/>
      <c r="F49" s="41"/>
    </row>
    <row r="50" spans="1:6" x14ac:dyDescent="0.25">
      <c r="A50" s="19" t="s">
        <v>42</v>
      </c>
      <c r="B50" s="42">
        <v>7316</v>
      </c>
      <c r="C50" s="42">
        <v>5500</v>
      </c>
      <c r="D50" s="42">
        <v>1090</v>
      </c>
      <c r="E50" s="42"/>
      <c r="F50" s="41"/>
    </row>
    <row r="51" spans="1:6" x14ac:dyDescent="0.25">
      <c r="A51" s="19" t="s">
        <v>43</v>
      </c>
      <c r="B51" s="42">
        <v>8724.7137999999995</v>
      </c>
      <c r="C51" s="42">
        <v>7700</v>
      </c>
      <c r="D51" s="42"/>
      <c r="E51" s="42"/>
      <c r="F51" s="41"/>
    </row>
    <row r="52" spans="1:6" x14ac:dyDescent="0.25">
      <c r="A52" s="19" t="s">
        <v>44</v>
      </c>
      <c r="B52" s="42">
        <v>48948.853819999997</v>
      </c>
      <c r="C52" s="42">
        <v>14959.188599999999</v>
      </c>
      <c r="D52" s="42">
        <v>1433.4507100000001</v>
      </c>
      <c r="E52" s="42"/>
      <c r="F52" s="41"/>
    </row>
    <row r="53" spans="1:6" ht="30" x14ac:dyDescent="0.25">
      <c r="A53" s="19" t="s">
        <v>45</v>
      </c>
      <c r="B53" s="42">
        <v>10022.960520000001</v>
      </c>
      <c r="C53" s="42">
        <v>3908</v>
      </c>
      <c r="D53" s="42"/>
      <c r="E53" s="42">
        <v>4440.8320000000003</v>
      </c>
      <c r="F53" s="41"/>
    </row>
    <row r="54" spans="1:6" x14ac:dyDescent="0.25">
      <c r="A54" s="19" t="s">
        <v>46</v>
      </c>
      <c r="B54" s="42">
        <v>10200.64457</v>
      </c>
      <c r="C54" s="42">
        <v>3587.5644499999999</v>
      </c>
      <c r="D54" s="42">
        <v>2534.3501200000001</v>
      </c>
      <c r="E54" s="42">
        <v>870</v>
      </c>
      <c r="F54" s="41"/>
    </row>
    <row r="55" spans="1:6" x14ac:dyDescent="0.25">
      <c r="A55" s="19" t="s">
        <v>47</v>
      </c>
      <c r="B55" s="42">
        <v>1113.84457</v>
      </c>
      <c r="C55" s="42">
        <v>326</v>
      </c>
      <c r="D55" s="42">
        <v>223</v>
      </c>
      <c r="E55" s="42">
        <v>287.5</v>
      </c>
      <c r="F55" s="41"/>
    </row>
    <row r="56" spans="1:6" ht="30" x14ac:dyDescent="0.25">
      <c r="A56" s="19" t="s">
        <v>48</v>
      </c>
      <c r="B56" s="42">
        <v>1620461.35653</v>
      </c>
      <c r="C56" s="42">
        <v>4725</v>
      </c>
      <c r="D56" s="42"/>
      <c r="E56" s="42"/>
      <c r="F56" s="41"/>
    </row>
    <row r="57" spans="1:6" x14ac:dyDescent="0.25">
      <c r="A57" s="19" t="s">
        <v>49</v>
      </c>
      <c r="B57" s="42">
        <v>10935.41704</v>
      </c>
      <c r="C57" s="42">
        <v>5934.4549999999999</v>
      </c>
      <c r="D57" s="42">
        <v>2803.9940099999999</v>
      </c>
      <c r="E57" s="42"/>
      <c r="F57" s="41"/>
    </row>
    <row r="58" spans="1:6" x14ac:dyDescent="0.25">
      <c r="A58" s="19" t="s">
        <v>50</v>
      </c>
      <c r="B58" s="42">
        <v>21269.10211</v>
      </c>
      <c r="C58" s="42">
        <v>4000</v>
      </c>
      <c r="D58" s="42">
        <v>300</v>
      </c>
      <c r="E58" s="42"/>
      <c r="F58" s="41"/>
    </row>
    <row r="59" spans="1:6" x14ac:dyDescent="0.25">
      <c r="A59" s="19" t="s">
        <v>51</v>
      </c>
      <c r="B59" s="42">
        <v>188707.5245</v>
      </c>
      <c r="C59" s="42"/>
      <c r="D59" s="42"/>
      <c r="E59" s="42"/>
      <c r="F59" s="41"/>
    </row>
    <row r="60" spans="1:6" x14ac:dyDescent="0.25">
      <c r="A60" s="19" t="s">
        <v>52</v>
      </c>
      <c r="B60" s="42">
        <v>182462.61697</v>
      </c>
      <c r="C60" s="42">
        <v>23496.58178</v>
      </c>
      <c r="D60" s="42">
        <v>9233.0186200000007</v>
      </c>
      <c r="E60" s="42">
        <v>21131.732090000001</v>
      </c>
      <c r="F60" s="41"/>
    </row>
    <row r="61" spans="1:6" ht="30" x14ac:dyDescent="0.25">
      <c r="A61" s="19" t="s">
        <v>53</v>
      </c>
      <c r="B61" s="42">
        <v>440809.90336</v>
      </c>
      <c r="C61" s="42">
        <v>17170.434209999999</v>
      </c>
      <c r="D61" s="42">
        <v>3455.8839600000001</v>
      </c>
      <c r="E61" s="42">
        <v>329729.91391</v>
      </c>
      <c r="F61" s="41"/>
    </row>
    <row r="62" spans="1:6" x14ac:dyDescent="0.25">
      <c r="A62" s="19" t="s">
        <v>54</v>
      </c>
      <c r="B62" s="42">
        <v>29536.848529999999</v>
      </c>
      <c r="C62" s="42">
        <v>1049</v>
      </c>
      <c r="D62" s="42">
        <v>471</v>
      </c>
      <c r="E62" s="42">
        <v>73.666240000000002</v>
      </c>
      <c r="F62" s="41"/>
    </row>
    <row r="63" spans="1:6" x14ac:dyDescent="0.25">
      <c r="A63" s="19" t="s">
        <v>55</v>
      </c>
      <c r="B63" s="42">
        <v>49361.407829999996</v>
      </c>
      <c r="C63" s="42">
        <v>30000</v>
      </c>
      <c r="D63" s="42">
        <v>14532.044980000001</v>
      </c>
      <c r="E63" s="42"/>
      <c r="F63" s="41"/>
    </row>
    <row r="64" spans="1:6" x14ac:dyDescent="0.25">
      <c r="A64" s="19" t="s">
        <v>56</v>
      </c>
      <c r="B64" s="42">
        <v>5670.53</v>
      </c>
      <c r="C64" s="42">
        <v>1686.059</v>
      </c>
      <c r="D64" s="42"/>
      <c r="E64" s="42"/>
      <c r="F64" s="41"/>
    </row>
    <row r="65" spans="1:6" ht="17.25" customHeight="1" x14ac:dyDescent="0.25">
      <c r="A65" s="19" t="s">
        <v>57</v>
      </c>
      <c r="B65" s="42">
        <v>8648.76</v>
      </c>
      <c r="C65" s="42">
        <v>3000</v>
      </c>
      <c r="D65" s="42">
        <v>1600</v>
      </c>
      <c r="E65" s="42"/>
      <c r="F65" s="41"/>
    </row>
    <row r="66" spans="1:6" x14ac:dyDescent="0.25">
      <c r="A66" s="19" t="s">
        <v>58</v>
      </c>
      <c r="B66" s="42">
        <v>23695.01338</v>
      </c>
      <c r="C66" s="42">
        <v>9898.6770300000007</v>
      </c>
      <c r="D66" s="42">
        <v>3013.0138099999999</v>
      </c>
      <c r="E66" s="42">
        <v>6271.4189200000001</v>
      </c>
      <c r="F66" s="41"/>
    </row>
    <row r="67" spans="1:6" x14ac:dyDescent="0.25">
      <c r="A67" s="19" t="s">
        <v>59</v>
      </c>
      <c r="B67" s="42">
        <v>13142.312</v>
      </c>
      <c r="C67" s="42">
        <v>1000</v>
      </c>
      <c r="D67" s="42"/>
      <c r="E67" s="42"/>
      <c r="F67" s="41"/>
    </row>
    <row r="68" spans="1:6" x14ac:dyDescent="0.25">
      <c r="A68" s="19" t="s">
        <v>60</v>
      </c>
      <c r="B68" s="42">
        <v>24565.592329999999</v>
      </c>
      <c r="C68" s="42">
        <v>10000</v>
      </c>
      <c r="D68" s="42">
        <v>2400</v>
      </c>
      <c r="E68" s="42"/>
      <c r="F68" s="41"/>
    </row>
    <row r="69" spans="1:6" ht="17.25" customHeight="1" x14ac:dyDescent="0.25">
      <c r="A69" s="19" t="s">
        <v>61</v>
      </c>
      <c r="B69" s="42">
        <v>18603.31783</v>
      </c>
      <c r="C69" s="42">
        <v>12617.575199999999</v>
      </c>
      <c r="D69" s="42">
        <v>6020.1825699999999</v>
      </c>
      <c r="E69" s="42"/>
      <c r="F69" s="41"/>
    </row>
    <row r="70" spans="1:6" x14ac:dyDescent="0.25">
      <c r="A70" s="19" t="s">
        <v>62</v>
      </c>
      <c r="B70" s="42">
        <v>1934.79919</v>
      </c>
      <c r="C70" s="42">
        <v>1729.1658</v>
      </c>
      <c r="D70" s="42">
        <v>-2.21313</v>
      </c>
      <c r="E70" s="42"/>
      <c r="F70" s="41"/>
    </row>
    <row r="71" spans="1:6" x14ac:dyDescent="0.25">
      <c r="A71" s="19" t="s">
        <v>63</v>
      </c>
      <c r="B71" s="42">
        <v>3519.7103200000001</v>
      </c>
      <c r="C71" s="42">
        <v>2424.7215500000002</v>
      </c>
      <c r="D71" s="42">
        <v>1041.9887699999999</v>
      </c>
      <c r="E71" s="42"/>
      <c r="F71" s="41"/>
    </row>
    <row r="72" spans="1:6" x14ac:dyDescent="0.25">
      <c r="A72" s="19" t="s">
        <v>64</v>
      </c>
      <c r="B72" s="42">
        <v>1730</v>
      </c>
      <c r="C72" s="42">
        <v>1100</v>
      </c>
      <c r="D72" s="42">
        <v>530</v>
      </c>
      <c r="E72" s="42"/>
      <c r="F72" s="41"/>
    </row>
    <row r="73" spans="1:6" x14ac:dyDescent="0.25">
      <c r="A73" s="19" t="s">
        <v>65</v>
      </c>
      <c r="B73" s="42">
        <v>2539.5885400000002</v>
      </c>
      <c r="C73" s="42">
        <v>1836.45595</v>
      </c>
      <c r="D73" s="42">
        <v>579.87859000000003</v>
      </c>
      <c r="E73" s="42"/>
      <c r="F73" s="41"/>
    </row>
    <row r="74" spans="1:6" x14ac:dyDescent="0.25">
      <c r="A74" s="19" t="s">
        <v>66</v>
      </c>
      <c r="B74" s="42">
        <v>4893.0375400000003</v>
      </c>
      <c r="C74" s="42">
        <v>2879.05717</v>
      </c>
      <c r="D74" s="42">
        <v>2003.7533699999999</v>
      </c>
      <c r="E74" s="42"/>
      <c r="F74" s="41"/>
    </row>
    <row r="75" spans="1:6" ht="30" x14ac:dyDescent="0.25">
      <c r="A75" s="19" t="s">
        <v>67</v>
      </c>
      <c r="B75" s="42">
        <v>96.245620000000002</v>
      </c>
      <c r="C75" s="42">
        <v>47.199629999999999</v>
      </c>
      <c r="D75" s="42">
        <v>11.68439</v>
      </c>
      <c r="E75" s="42"/>
      <c r="F75" s="41"/>
    </row>
    <row r="76" spans="1:6" x14ac:dyDescent="0.25">
      <c r="A76" s="19" t="s">
        <v>68</v>
      </c>
      <c r="B76" s="42">
        <v>77711.034390000001</v>
      </c>
      <c r="C76" s="42">
        <v>425.46699999999998</v>
      </c>
      <c r="D76" s="42"/>
      <c r="E76" s="42"/>
      <c r="F76" s="41"/>
    </row>
    <row r="77" spans="1:6" x14ac:dyDescent="0.25">
      <c r="A77" s="19" t="s">
        <v>69</v>
      </c>
      <c r="B77" s="42">
        <v>8704.8508000000002</v>
      </c>
      <c r="C77" s="42">
        <v>9289.4454999999998</v>
      </c>
      <c r="D77" s="42">
        <v>1809.0984800000001</v>
      </c>
      <c r="E77" s="42"/>
      <c r="F77" s="41"/>
    </row>
    <row r="78" spans="1:6" x14ac:dyDescent="0.25">
      <c r="A78" s="19" t="s">
        <v>70</v>
      </c>
      <c r="B78" s="42">
        <v>1318.1160400000001</v>
      </c>
      <c r="C78" s="42">
        <v>1114.94263</v>
      </c>
      <c r="D78" s="42">
        <v>479.01217000000003</v>
      </c>
      <c r="E78" s="42"/>
      <c r="F78" s="41"/>
    </row>
    <row r="79" spans="1:6" x14ac:dyDescent="0.25">
      <c r="A79" s="19" t="s">
        <v>71</v>
      </c>
      <c r="B79" s="42">
        <v>567.07888000000003</v>
      </c>
      <c r="C79" s="42">
        <v>308.43747000000002</v>
      </c>
      <c r="D79" s="42">
        <v>108.41761</v>
      </c>
      <c r="E79" s="42"/>
      <c r="F79" s="41"/>
    </row>
    <row r="80" spans="1:6" ht="30" x14ac:dyDescent="0.25">
      <c r="A80" s="19" t="s">
        <v>72</v>
      </c>
      <c r="B80" s="42">
        <v>3177.8539099999998</v>
      </c>
      <c r="C80" s="42">
        <v>1988.0675100000001</v>
      </c>
      <c r="D80" s="42">
        <v>1122.7102199999999</v>
      </c>
      <c r="E80" s="42">
        <v>67.246960000000001</v>
      </c>
      <c r="F80" s="41"/>
    </row>
    <row r="81" spans="1:6" ht="30" x14ac:dyDescent="0.25">
      <c r="A81" s="19" t="s">
        <v>73</v>
      </c>
      <c r="B81" s="42">
        <v>6754.6657100000002</v>
      </c>
      <c r="C81" s="42">
        <v>5073.8619799999997</v>
      </c>
      <c r="D81" s="42">
        <v>1078.27844</v>
      </c>
      <c r="E81" s="42">
        <v>459.5</v>
      </c>
      <c r="F81" s="41"/>
    </row>
    <row r="82" spans="1:6" ht="30" x14ac:dyDescent="0.25">
      <c r="A82" s="19" t="s">
        <v>74</v>
      </c>
      <c r="B82" s="42">
        <v>5680.81088</v>
      </c>
      <c r="C82" s="42">
        <v>2333.34222</v>
      </c>
      <c r="D82" s="42">
        <v>470</v>
      </c>
      <c r="E82" s="42">
        <v>967.19808</v>
      </c>
      <c r="F82" s="41"/>
    </row>
    <row r="83" spans="1:6" x14ac:dyDescent="0.25">
      <c r="A83" s="20" t="s">
        <v>75</v>
      </c>
      <c r="B83" s="43">
        <v>2852225.76615</v>
      </c>
      <c r="C83" s="43">
        <v>196871.75571</v>
      </c>
      <c r="D83" s="43">
        <v>61088.376149999996</v>
      </c>
      <c r="E83" s="43">
        <v>364299.00819999998</v>
      </c>
      <c r="F83" s="41"/>
    </row>
    <row r="84" spans="1:6" x14ac:dyDescent="0.25">
      <c r="B84" s="41"/>
      <c r="C84" s="41"/>
      <c r="D84" s="41"/>
      <c r="E84" s="41"/>
    </row>
  </sheetData>
  <mergeCells count="45">
    <mergeCell ref="A29:D29"/>
    <mergeCell ref="A28:D28"/>
    <mergeCell ref="A27:D27"/>
    <mergeCell ref="A26:D26"/>
    <mergeCell ref="A25:D25"/>
    <mergeCell ref="A24:D24"/>
    <mergeCell ref="A23:D23"/>
    <mergeCell ref="A22:D22"/>
    <mergeCell ref="A21:D21"/>
    <mergeCell ref="A20:D20"/>
    <mergeCell ref="A12:D12"/>
    <mergeCell ref="A11:D11"/>
    <mergeCell ref="A10:D10"/>
    <mergeCell ref="A19:D19"/>
    <mergeCell ref="A18:D18"/>
    <mergeCell ref="A17:D17"/>
    <mergeCell ref="A16:D16"/>
    <mergeCell ref="A15:D15"/>
    <mergeCell ref="A45:D45"/>
    <mergeCell ref="A44:D44"/>
    <mergeCell ref="A43:D43"/>
    <mergeCell ref="A42:D42"/>
    <mergeCell ref="A41:D41"/>
    <mergeCell ref="A40:D40"/>
    <mergeCell ref="A34:D34"/>
    <mergeCell ref="A33:D33"/>
    <mergeCell ref="A32:D32"/>
    <mergeCell ref="A31:D31"/>
    <mergeCell ref="A30:D30"/>
    <mergeCell ref="A39:D39"/>
    <mergeCell ref="A38:D38"/>
    <mergeCell ref="A37:D37"/>
    <mergeCell ref="A36:D36"/>
    <mergeCell ref="A35:D35"/>
    <mergeCell ref="A14:D14"/>
    <mergeCell ref="A13:D13"/>
    <mergeCell ref="A1:E1"/>
    <mergeCell ref="A2:E2"/>
    <mergeCell ref="A5:D5"/>
    <mergeCell ref="A47:A48"/>
    <mergeCell ref="B47:B48"/>
    <mergeCell ref="C47:E47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3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view="pageBreakPreview" topLeftCell="A10" zoomScaleNormal="100" zoomScaleSheetLayoutView="100" workbookViewId="0">
      <selection activeCell="C22" sqref="C22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40</v>
      </c>
      <c r="C1" s="29" t="s">
        <v>13</v>
      </c>
    </row>
    <row r="2" spans="1:20" x14ac:dyDescent="0.25">
      <c r="A2" s="30" t="str">
        <f>TEXT(EndData2,"[$-FC19]ДД.ММ.ГГГ")</f>
        <v>02.12.2022</v>
      </c>
      <c r="B2" s="30">
        <f>A2+1</f>
        <v>44898</v>
      </c>
      <c r="C2" s="26" t="str">
        <f>TEXT(B2,"[$-FC19]ДД.ММ.ГГГ")</f>
        <v>03.12.2022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26.25" x14ac:dyDescent="0.25">
      <c r="A4" s="21" t="s">
        <v>31</v>
      </c>
      <c r="B4" s="24">
        <v>1520</v>
      </c>
      <c r="C4" s="24">
        <v>700</v>
      </c>
      <c r="D4" s="24">
        <v>350</v>
      </c>
      <c r="E4" s="24">
        <v>380</v>
      </c>
      <c r="F4" s="24">
        <v>160</v>
      </c>
      <c r="G4" s="24">
        <v>300</v>
      </c>
      <c r="H4" s="24">
        <v>140</v>
      </c>
      <c r="I4" s="24"/>
      <c r="J4" s="24">
        <v>340</v>
      </c>
      <c r="K4" s="24"/>
      <c r="L4" s="24"/>
      <c r="M4" s="24"/>
      <c r="N4" s="24"/>
      <c r="O4" s="24"/>
      <c r="P4" s="44">
        <v>3890</v>
      </c>
      <c r="Q4" s="32"/>
      <c r="R4" s="32"/>
      <c r="S4" s="32"/>
      <c r="T4" s="32"/>
    </row>
    <row r="5" spans="1:20" ht="102.75" x14ac:dyDescent="0.25">
      <c r="A5" s="21" t="s">
        <v>32</v>
      </c>
      <c r="B5" s="24">
        <v>138.97</v>
      </c>
      <c r="C5" s="24"/>
      <c r="D5" s="24"/>
      <c r="E5" s="24"/>
      <c r="F5" s="24"/>
      <c r="G5" s="24"/>
      <c r="H5" s="24"/>
      <c r="I5" s="24"/>
      <c r="J5" s="24"/>
      <c r="K5" s="24">
        <v>-2.0760000000000001</v>
      </c>
      <c r="L5" s="24"/>
      <c r="M5" s="24"/>
      <c r="N5" s="24"/>
      <c r="O5" s="24">
        <v>-545.50489000000005</v>
      </c>
      <c r="P5" s="44">
        <v>-408.61088999999998</v>
      </c>
      <c r="Q5" s="32"/>
      <c r="R5" s="32"/>
      <c r="S5" s="32"/>
      <c r="T5" s="32"/>
    </row>
    <row r="6" spans="1:20" ht="76.5" customHeight="1" x14ac:dyDescent="0.25">
      <c r="A6" s="21" t="s">
        <v>33</v>
      </c>
      <c r="B6" s="24">
        <v>247.80834999999999</v>
      </c>
      <c r="C6" s="24">
        <v>6.9</v>
      </c>
      <c r="D6" s="24"/>
      <c r="E6" s="24"/>
      <c r="F6" s="24"/>
      <c r="G6" s="24">
        <v>35.591630000000002</v>
      </c>
      <c r="H6" s="24"/>
      <c r="I6" s="24"/>
      <c r="J6" s="24"/>
      <c r="K6" s="24">
        <v>40.484000000000002</v>
      </c>
      <c r="L6" s="24"/>
      <c r="M6" s="24"/>
      <c r="N6" s="24"/>
      <c r="O6" s="24"/>
      <c r="P6" s="44">
        <v>330.78397999999999</v>
      </c>
      <c r="Q6" s="32"/>
      <c r="R6" s="32"/>
      <c r="S6" s="32"/>
      <c r="T6" s="32"/>
    </row>
    <row r="7" spans="1:20" ht="39" x14ac:dyDescent="0.25">
      <c r="A7" s="21" t="s">
        <v>34</v>
      </c>
      <c r="B7" s="24"/>
      <c r="C7" s="24"/>
      <c r="D7" s="24"/>
      <c r="E7" s="24"/>
      <c r="F7" s="24"/>
      <c r="G7" s="24"/>
      <c r="H7" s="24"/>
      <c r="I7" s="24"/>
      <c r="J7" s="24"/>
      <c r="K7" s="24">
        <v>8.6999999999999994E-3</v>
      </c>
      <c r="L7" s="24"/>
      <c r="M7" s="24"/>
      <c r="N7" s="24"/>
      <c r="O7" s="24"/>
      <c r="P7" s="44">
        <v>8.6999999999999994E-3</v>
      </c>
      <c r="Q7" s="32"/>
      <c r="R7" s="32"/>
      <c r="S7" s="32"/>
      <c r="T7" s="32"/>
    </row>
    <row r="8" spans="1:20" ht="90" customHeight="1" x14ac:dyDescent="0.25">
      <c r="A8" s="21" t="s">
        <v>35</v>
      </c>
      <c r="B8" s="24">
        <v>14486.156999999999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14486.156999999999</v>
      </c>
      <c r="Q8" s="32"/>
      <c r="R8" s="32"/>
      <c r="S8" s="32"/>
      <c r="T8" s="32"/>
    </row>
    <row r="9" spans="1:20" ht="78" customHeight="1" x14ac:dyDescent="0.25">
      <c r="A9" s="21" t="s">
        <v>36</v>
      </c>
      <c r="B9" s="24"/>
      <c r="C9" s="24">
        <v>29164.9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4">
        <v>29164.9</v>
      </c>
      <c r="Q9" s="32"/>
      <c r="R9" s="32"/>
      <c r="S9" s="32"/>
      <c r="T9" s="32"/>
    </row>
    <row r="10" spans="1:20" ht="114.75" customHeight="1" x14ac:dyDescent="0.25">
      <c r="A10" s="21" t="s">
        <v>37</v>
      </c>
      <c r="B10" s="24">
        <v>4584.1112999999996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4">
        <v>4584.1112999999996</v>
      </c>
      <c r="Q10" s="32"/>
      <c r="R10" s="32"/>
      <c r="S10" s="32"/>
      <c r="T10" s="32"/>
    </row>
    <row r="11" spans="1:20" ht="51.75" x14ac:dyDescent="0.25">
      <c r="A11" s="21" t="s">
        <v>38</v>
      </c>
      <c r="B11" s="24"/>
      <c r="C11" s="24">
        <v>37.115099999999998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4">
        <v>37.115099999999998</v>
      </c>
      <c r="Q11" s="32"/>
      <c r="R11" s="32"/>
      <c r="S11" s="32"/>
      <c r="T11" s="32"/>
    </row>
    <row r="12" spans="1:20" x14ac:dyDescent="0.25">
      <c r="A12" s="22" t="s">
        <v>39</v>
      </c>
      <c r="B12" s="25">
        <v>20977.04665</v>
      </c>
      <c r="C12" s="25">
        <v>29908.915099999998</v>
      </c>
      <c r="D12" s="25">
        <v>350</v>
      </c>
      <c r="E12" s="25">
        <v>380</v>
      </c>
      <c r="F12" s="25">
        <v>160</v>
      </c>
      <c r="G12" s="25">
        <v>335.59163000000001</v>
      </c>
      <c r="H12" s="25">
        <v>140</v>
      </c>
      <c r="I12" s="25"/>
      <c r="J12" s="25">
        <v>340</v>
      </c>
      <c r="K12" s="25">
        <v>38.416699999999999</v>
      </c>
      <c r="L12" s="25"/>
      <c r="M12" s="25"/>
      <c r="N12" s="25"/>
      <c r="O12" s="25">
        <v>-545.50489000000005</v>
      </c>
      <c r="P12" s="44">
        <v>52084.465190000003</v>
      </c>
      <c r="Q12" s="40"/>
      <c r="R12" s="40"/>
      <c r="S12" s="40"/>
      <c r="T12" s="40"/>
    </row>
    <row r="13" spans="1:20" x14ac:dyDescent="0.25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20" x14ac:dyDescent="0.25">
      <c r="A14" s="36" t="s">
        <v>30</v>
      </c>
      <c r="B14" s="45">
        <f>P12+Учреждения!B83</f>
        <v>2904310.2313399999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</row>
    <row r="15" spans="1:20" ht="32.25" customHeight="1" x14ac:dyDescent="0.25">
      <c r="A15" s="36" t="s">
        <v>77</v>
      </c>
      <c r="B15" s="45">
        <v>3969214.2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2022-12-07T00:02:32Z</dcterms:modified>
</cp:coreProperties>
</file>