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Учреждения!$61:$62</definedName>
    <definedName name="_xlnm.Print_Area" localSheetId="1">'Муниципальные районы'!$A$1:$P$40</definedName>
    <definedName name="_xlnm.Print_Area" localSheetId="0">Учреждения!$A$1:$E$93</definedName>
  </definedNames>
  <calcPr calcId="162913"/>
</workbook>
</file>

<file path=xl/calcChain.xml><?xml version="1.0" encoding="utf-8"?>
<calcChain xmlns="http://schemas.openxmlformats.org/spreadsheetml/2006/main">
  <c r="E8" i="1" l="1"/>
  <c r="E57" i="1"/>
  <c r="B39" i="2" l="1"/>
  <c r="E9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<sst xmlns="http://schemas.openxmlformats.org/spreadsheetml/2006/main" count="148" uniqueCount="148">
  <si>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</si>
  <si>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</si>
  <si>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</si>
  <si>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</si>
  <si>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</si>
  <si>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</si>
  <si>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</si>
  <si>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</si>
  <si>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</si>
  <si>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</si>
  <si>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</si>
  <si>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</si>
  <si>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</si>
  <si>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</si>
  <si>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</si>
  <si>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</si>
  <si>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</si>
  <si>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</si>
  <si>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</si>
  <si>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</si>
  <si>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</si>
  <si>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</si>
  <si>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</si>
  <si>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</si>
  <si>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</si>
  <si>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</si>
  <si>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</si>
  <si>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</si>
  <si>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</si>
  <si>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</si>
  <si>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</si>
  <si>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</si>
  <si>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</si>
  <si>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</si>
  <si>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</si>
  <si>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</si>
  <si>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</si>
  <si>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</si>
  <si>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</si>
  <si>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</si>
  <si>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</si>
  <si>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</si>
  <si>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</si>
  <si>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</si>
  <si>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</si>
  <si>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</si>
  <si>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</si>
  <si>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</si>
  <si>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</si>
  <si>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</si>
  <si>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</si>
  <si>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</si>
  <si>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</si>
  <si>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</si>
  <si>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</si>
  <si>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</si>
  <si>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</si>
  <si>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</si>
  <si>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</si>
  <si>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</si>
  <si>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</si>
  <si>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Не найдено значение на Закон 4 Любое по выбранному Основанию или ближайшее предыдущее утвержденное наименование</t>
  </si>
  <si>
    <t>Субсидии на подготовку проектов межевания земельных участков и на проведение кадастровых работ</t>
  </si>
  <si>
    <t>Реализация мероприятий по модернизации школьных систем образования</t>
  </si>
  <si>
    <t>Всего:</t>
  </si>
  <si>
    <t>09.12.2022</t>
  </si>
  <si>
    <t>Законодательное Собрание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</si>
  <si>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</si>
  <si>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</si>
  <si>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</si>
  <si>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</si>
  <si>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</si>
  <si>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</si>
  <si>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</si>
  <si>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</si>
  <si>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</si>
  <si>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</si>
  <si>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</si>
  <si>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</si>
  <si>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</si>
  <si>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</si>
  <si>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</si>
  <si>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</si>
  <si>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</si>
  <si>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</si>
  <si>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</si>
  <si>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</si>
  <si>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</si>
  <si>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</si>
  <si>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</si>
  <si>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</si>
  <si>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</si>
  <si>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</si>
  <si>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</si>
  <si>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</si>
  <si>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</si>
  <si>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</si>
  <si>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05.12.2022</t>
  </si>
  <si>
    <t>Дотации на выравнивание бюджетной обеспеченности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</si>
  <si>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</si>
  <si>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</si>
  <si>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</si>
  <si>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</si>
  <si>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</si>
  <si>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</si>
  <si>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</si>
  <si>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</si>
  <si>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</si>
  <si>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строительство и реконструкцию (модернизацию) объектов питьевого водоснабжения</t>
  </si>
  <si>
    <t>Субсидии бюджетам на повышение эффективности службы занятости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</si>
  <si>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</si>
  <si>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</si>
  <si>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</si>
  <si>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</si>
  <si>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</si>
  <si>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</si>
  <si>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</si>
  <si>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</si>
  <si>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</si>
  <si>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</si>
  <si>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</si>
  <si>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</si>
  <si>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</si>
  <si>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</si>
  <si>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</si>
  <si>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</si>
  <si>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 xml:space="preserve">Субсидии бюджетам субъектов Российской Федерации на софинансирование закупки оборудования для создания "умных" спортивных площадок 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</si>
  <si>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</si>
  <si>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</si>
  <si>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</si>
  <si>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</si>
  <si>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</si>
  <si>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</si>
  <si>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</si>
  <si>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</si>
  <si>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</si>
  <si>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</si>
  <si>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</si>
  <si>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</si>
  <si>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</si>
  <si>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</si>
  <si>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</si>
  <si>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</si>
  <si>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</si>
  <si>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</si>
  <si>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</si>
  <si>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11.12.2022)</t>
  </si>
  <si>
    <t>Остатки бюджетных средств на 12.12.2022г.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</si>
</sst>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4" fontId="14" fillId="0" borderId="0" xfId="0" applyNumberFormat="1" applyFont="1" applyAlignment="1">
      <alignment horizontal="left"/>
    </xf>
    <xf numFmtId="166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view="pageBreakPreview" zoomScaleNormal="100" zoomScaleSheetLayoutView="100" workbookViewId="0">
      <selection activeCell="E5" sqref="E5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4" t="s">
        <v>0</v>
      </c>
      <c r="B1" s="54"/>
      <c r="C1" s="54"/>
      <c r="D1" s="54"/>
      <c r="E1" s="54"/>
      <c r="F1" s="37" t="s">
        <v>97</v>
      </c>
      <c r="G1" s="38" t="str">
        <f>TEXT(F1,"[$-FC19]ДД ММММ")</f>
        <v>05 декабря</v>
      </c>
      <c r="H1" s="38" t="str">
        <f>TEXT(F1,"[$-FC19]ДД.ММ.ГГГ \г")</f>
        <v>05.12.2022 г</v>
      </c>
    </row>
    <row r="2" spans="1:9" ht="15.75" x14ac:dyDescent="0.25">
      <c r="A2" s="54" t="str">
        <f>CONCATENATE("с ",G1," по ",G2,"ода")</f>
        <v>с 05 декабря по 11 декабря 2022 года</v>
      </c>
      <c r="B2" s="54"/>
      <c r="C2" s="54"/>
      <c r="D2" s="54"/>
      <c r="E2" s="54"/>
      <c r="F2" s="46">
        <v>44906</v>
      </c>
      <c r="G2" s="38" t="str">
        <f>TEXT(F2,"[$-FC19]ДД ММММ ГГГ \г")</f>
        <v>11 декабря 2022 г</v>
      </c>
      <c r="H2" s="38" t="str">
        <f>TEXT(F2,"[$-FC19]ДД.ММ.ГГГ \г")</f>
        <v>11.12.2022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5" t="str">
        <f>CONCATENATE("Остатки средств на ",H1,".")</f>
        <v>Остатки средств на 05.12.2022 г.</v>
      </c>
      <c r="B5" s="56"/>
      <c r="C5" s="56"/>
      <c r="D5" s="57"/>
      <c r="E5" s="8">
        <v>3969214.2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2" t="s">
        <v>2</v>
      </c>
      <c r="B7" s="63"/>
      <c r="C7" s="63"/>
      <c r="D7" s="63"/>
      <c r="E7" s="13"/>
    </row>
    <row r="8" spans="1:9" x14ac:dyDescent="0.25">
      <c r="A8" s="53" t="s">
        <v>3</v>
      </c>
      <c r="B8" s="63"/>
      <c r="C8" s="63"/>
      <c r="D8" s="63"/>
      <c r="E8" s="9">
        <f>E57-E9</f>
        <v>907758.58947999869</v>
      </c>
    </row>
    <row r="9" spans="1:9" x14ac:dyDescent="0.25">
      <c r="A9" s="64" t="s">
        <v>4</v>
      </c>
      <c r="B9" s="63"/>
      <c r="C9" s="63"/>
      <c r="D9" s="63"/>
      <c r="E9" s="14">
        <f>SUM(E10:E56)</f>
        <v>3977385.0000000009</v>
      </c>
    </row>
    <row r="10" spans="1:9" x14ac:dyDescent="0.25">
      <c r="A10" s="48" t="s">
        <v>98</v>
      </c>
      <c r="B10" s="48"/>
      <c r="C10" s="48"/>
      <c r="D10" s="48"/>
      <c r="E10" s="47">
        <v>3681512.9</v>
      </c>
    </row>
    <row r="11" spans="1:9" ht="29.25" customHeight="1" x14ac:dyDescent="0.25">
      <c r="A11" s="48" t="s">
        <v>99</v>
      </c>
      <c r="B11" s="48"/>
      <c r="C11" s="48"/>
      <c r="D11" s="48"/>
      <c r="E11" s="47">
        <v>37209</v>
      </c>
    </row>
    <row r="12" spans="1:9" ht="16.5" customHeight="1" x14ac:dyDescent="0.25">
      <c r="A12" s="48" t="s">
        <v>100</v>
      </c>
      <c r="B12" s="48"/>
      <c r="C12" s="48"/>
      <c r="D12" s="48"/>
      <c r="E12" s="47">
        <v>1185.2</v>
      </c>
    </row>
    <row r="13" spans="1:9" ht="43.5" customHeight="1" x14ac:dyDescent="0.25">
      <c r="A13" s="48" t="s">
        <v>101</v>
      </c>
      <c r="B13" s="48"/>
      <c r="C13" s="48"/>
      <c r="D13" s="48"/>
      <c r="E13" s="47">
        <v>6474.7</v>
      </c>
    </row>
    <row r="14" spans="1:9" ht="29.25" customHeight="1" x14ac:dyDescent="0.25">
      <c r="A14" s="48" t="s">
        <v>102</v>
      </c>
      <c r="B14" s="48"/>
      <c r="C14" s="48"/>
      <c r="D14" s="48"/>
      <c r="E14" s="47">
        <v>35091.800000000003</v>
      </c>
    </row>
    <row r="15" spans="1:9" ht="42.75" customHeight="1" x14ac:dyDescent="0.25">
      <c r="A15" s="48" t="s">
        <v>103</v>
      </c>
      <c r="B15" s="48"/>
      <c r="C15" s="48"/>
      <c r="D15" s="48"/>
      <c r="E15" s="47">
        <v>5700</v>
      </c>
    </row>
    <row r="16" spans="1:9" ht="19.5" customHeight="1" x14ac:dyDescent="0.25">
      <c r="A16" s="48" t="s">
        <v>104</v>
      </c>
      <c r="B16" s="48"/>
      <c r="C16" s="48"/>
      <c r="D16" s="48"/>
      <c r="E16" s="47">
        <v>1125.4000000000001</v>
      </c>
    </row>
    <row r="17" spans="1:5" ht="15.75" customHeight="1" x14ac:dyDescent="0.25">
      <c r="A17" s="48" t="s">
        <v>105</v>
      </c>
      <c r="B17" s="48"/>
      <c r="C17" s="48"/>
      <c r="D17" s="48"/>
      <c r="E17" s="47">
        <v>123.3</v>
      </c>
    </row>
    <row r="18" spans="1:5" ht="15.75" customHeight="1" x14ac:dyDescent="0.25">
      <c r="A18" s="48" t="s">
        <v>106</v>
      </c>
      <c r="B18" s="48"/>
      <c r="C18" s="48"/>
      <c r="D18" s="48"/>
      <c r="E18" s="47">
        <v>43.3</v>
      </c>
    </row>
    <row r="19" spans="1:5" ht="15.75" customHeight="1" x14ac:dyDescent="0.25">
      <c r="A19" s="48" t="s">
        <v>107</v>
      </c>
      <c r="B19" s="48"/>
      <c r="C19" s="48"/>
      <c r="D19" s="48"/>
      <c r="E19" s="47">
        <v>514.5</v>
      </c>
    </row>
    <row r="20" spans="1:5" ht="15.75" customHeight="1" x14ac:dyDescent="0.25">
      <c r="A20" s="48" t="s">
        <v>108</v>
      </c>
      <c r="B20" s="48"/>
      <c r="C20" s="48"/>
      <c r="D20" s="48"/>
      <c r="E20" s="47">
        <v>0</v>
      </c>
    </row>
    <row r="21" spans="1:5" ht="15.75" customHeight="1" x14ac:dyDescent="0.25">
      <c r="A21" s="48" t="s">
        <v>109</v>
      </c>
      <c r="B21" s="48"/>
      <c r="C21" s="48"/>
      <c r="D21" s="48"/>
      <c r="E21" s="47">
        <v>122.7</v>
      </c>
    </row>
    <row r="22" spans="1:5" ht="29.25" customHeight="1" x14ac:dyDescent="0.25">
      <c r="A22" s="48" t="s">
        <v>110</v>
      </c>
      <c r="B22" s="48"/>
      <c r="C22" s="48"/>
      <c r="D22" s="48"/>
      <c r="E22" s="47">
        <v>5998.3</v>
      </c>
    </row>
    <row r="23" spans="1:5" ht="29.25" customHeight="1" x14ac:dyDescent="0.25">
      <c r="A23" s="48" t="s">
        <v>111</v>
      </c>
      <c r="B23" s="48"/>
      <c r="C23" s="48"/>
      <c r="D23" s="48"/>
      <c r="E23" s="47">
        <v>2258.1</v>
      </c>
    </row>
    <row r="24" spans="1:5" ht="29.25" customHeight="1" x14ac:dyDescent="0.25">
      <c r="A24" s="48" t="s">
        <v>112</v>
      </c>
      <c r="B24" s="48"/>
      <c r="C24" s="48"/>
      <c r="D24" s="48"/>
      <c r="E24" s="47">
        <v>4156.2</v>
      </c>
    </row>
    <row r="25" spans="1:5" ht="18.75" customHeight="1" x14ac:dyDescent="0.25">
      <c r="A25" s="48" t="s">
        <v>113</v>
      </c>
      <c r="B25" s="48"/>
      <c r="C25" s="48"/>
      <c r="D25" s="48"/>
      <c r="E25" s="47">
        <v>391</v>
      </c>
    </row>
    <row r="26" spans="1:5" ht="29.25" customHeight="1" x14ac:dyDescent="0.25">
      <c r="A26" s="48" t="s">
        <v>114</v>
      </c>
      <c r="B26" s="48"/>
      <c r="C26" s="48"/>
      <c r="D26" s="48"/>
      <c r="E26" s="47">
        <v>9</v>
      </c>
    </row>
    <row r="27" spans="1:5" ht="40.5" customHeight="1" x14ac:dyDescent="0.25">
      <c r="A27" s="48" t="s">
        <v>115</v>
      </c>
      <c r="B27" s="48"/>
      <c r="C27" s="48"/>
      <c r="D27" s="48"/>
      <c r="E27" s="47">
        <v>1027.9000000000001</v>
      </c>
    </row>
    <row r="28" spans="1:5" ht="29.25" customHeight="1" x14ac:dyDescent="0.25">
      <c r="A28" s="48" t="s">
        <v>116</v>
      </c>
      <c r="B28" s="48"/>
      <c r="C28" s="48"/>
      <c r="D28" s="48"/>
      <c r="E28" s="47">
        <v>2094.6</v>
      </c>
    </row>
    <row r="29" spans="1:5" ht="29.25" customHeight="1" x14ac:dyDescent="0.25">
      <c r="A29" s="48" t="s">
        <v>117</v>
      </c>
      <c r="B29" s="48"/>
      <c r="C29" s="48"/>
      <c r="D29" s="48"/>
      <c r="E29" s="47">
        <v>3.2</v>
      </c>
    </row>
    <row r="30" spans="1:5" ht="21.75" customHeight="1" x14ac:dyDescent="0.25">
      <c r="A30" s="48" t="s">
        <v>118</v>
      </c>
      <c r="B30" s="48"/>
      <c r="C30" s="48"/>
      <c r="D30" s="48"/>
      <c r="E30" s="47">
        <v>4493.5</v>
      </c>
    </row>
    <row r="31" spans="1:5" ht="29.25" customHeight="1" x14ac:dyDescent="0.25">
      <c r="A31" s="48" t="s">
        <v>119</v>
      </c>
      <c r="B31" s="48"/>
      <c r="C31" s="48"/>
      <c r="D31" s="48"/>
      <c r="E31" s="47">
        <v>483.9</v>
      </c>
    </row>
    <row r="32" spans="1:5" ht="12.75" customHeight="1" x14ac:dyDescent="0.25">
      <c r="A32" s="48" t="s">
        <v>120</v>
      </c>
      <c r="B32" s="48"/>
      <c r="C32" s="48"/>
      <c r="D32" s="48"/>
      <c r="E32" s="47">
        <v>84.2</v>
      </c>
    </row>
    <row r="33" spans="1:5" ht="12.75" customHeight="1" x14ac:dyDescent="0.25">
      <c r="A33" s="48" t="s">
        <v>121</v>
      </c>
      <c r="B33" s="48"/>
      <c r="C33" s="48"/>
      <c r="D33" s="48"/>
      <c r="E33" s="47">
        <v>0</v>
      </c>
    </row>
    <row r="34" spans="1:5" ht="29.25" customHeight="1" x14ac:dyDescent="0.25">
      <c r="A34" s="48" t="s">
        <v>122</v>
      </c>
      <c r="B34" s="48"/>
      <c r="C34" s="48"/>
      <c r="D34" s="48"/>
      <c r="E34" s="47">
        <v>828.4</v>
      </c>
    </row>
    <row r="35" spans="1:5" ht="29.25" customHeight="1" x14ac:dyDescent="0.25">
      <c r="A35" s="48" t="s">
        <v>123</v>
      </c>
      <c r="B35" s="48"/>
      <c r="C35" s="48"/>
      <c r="D35" s="48"/>
      <c r="E35" s="47">
        <v>345.4</v>
      </c>
    </row>
    <row r="36" spans="1:5" ht="29.25" customHeight="1" x14ac:dyDescent="0.25">
      <c r="A36" s="48" t="s">
        <v>124</v>
      </c>
      <c r="B36" s="48"/>
      <c r="C36" s="48"/>
      <c r="D36" s="48"/>
      <c r="E36" s="47">
        <v>76763.199999999997</v>
      </c>
    </row>
    <row r="37" spans="1:5" ht="29.25" customHeight="1" x14ac:dyDescent="0.25">
      <c r="A37" s="48" t="s">
        <v>125</v>
      </c>
      <c r="B37" s="48"/>
      <c r="C37" s="48"/>
      <c r="D37" s="48"/>
      <c r="E37" s="47">
        <v>2602.4</v>
      </c>
    </row>
    <row r="38" spans="1:5" ht="29.25" customHeight="1" x14ac:dyDescent="0.25">
      <c r="A38" s="48" t="s">
        <v>126</v>
      </c>
      <c r="B38" s="48"/>
      <c r="C38" s="48"/>
      <c r="D38" s="48"/>
      <c r="E38" s="47">
        <v>0</v>
      </c>
    </row>
    <row r="39" spans="1:5" ht="29.25" customHeight="1" x14ac:dyDescent="0.25">
      <c r="A39" s="48" t="s">
        <v>127</v>
      </c>
      <c r="B39" s="48"/>
      <c r="C39" s="48"/>
      <c r="D39" s="48"/>
      <c r="E39" s="47">
        <v>14807.4</v>
      </c>
    </row>
    <row r="40" spans="1:5" ht="40.5" customHeight="1" x14ac:dyDescent="0.25">
      <c r="A40" s="48" t="s">
        <v>128</v>
      </c>
      <c r="B40" s="48"/>
      <c r="C40" s="48"/>
      <c r="D40" s="48"/>
      <c r="E40" s="47">
        <v>176.2</v>
      </c>
    </row>
    <row r="41" spans="1:5" ht="29.25" customHeight="1" x14ac:dyDescent="0.25">
      <c r="A41" s="48" t="s">
        <v>129</v>
      </c>
      <c r="B41" s="48"/>
      <c r="C41" s="48"/>
      <c r="D41" s="48"/>
      <c r="E41" s="47">
        <v>17880.900000000001</v>
      </c>
    </row>
    <row r="42" spans="1:5" ht="29.25" customHeight="1" x14ac:dyDescent="0.25">
      <c r="A42" s="48" t="s">
        <v>130</v>
      </c>
      <c r="B42" s="48"/>
      <c r="C42" s="48"/>
      <c r="D42" s="48"/>
      <c r="E42" s="47">
        <v>368.4</v>
      </c>
    </row>
    <row r="43" spans="1:5" ht="17.25" customHeight="1" x14ac:dyDescent="0.25">
      <c r="A43" s="48" t="s">
        <v>131</v>
      </c>
      <c r="B43" s="48"/>
      <c r="C43" s="48"/>
      <c r="D43" s="48"/>
      <c r="E43" s="47">
        <v>5934.7</v>
      </c>
    </row>
    <row r="44" spans="1:5" ht="17.25" customHeight="1" x14ac:dyDescent="0.25">
      <c r="A44" s="48" t="s">
        <v>132</v>
      </c>
      <c r="B44" s="48"/>
      <c r="C44" s="48"/>
      <c r="D44" s="48"/>
      <c r="E44" s="47">
        <v>4191.2</v>
      </c>
    </row>
    <row r="45" spans="1:5" ht="47.25" customHeight="1" x14ac:dyDescent="0.25">
      <c r="A45" s="48" t="s">
        <v>133</v>
      </c>
      <c r="B45" s="48"/>
      <c r="C45" s="48"/>
      <c r="D45" s="48"/>
      <c r="E45" s="47">
        <v>5562.2</v>
      </c>
    </row>
    <row r="46" spans="1:5" ht="18.75" customHeight="1" x14ac:dyDescent="0.25">
      <c r="A46" s="48" t="s">
        <v>134</v>
      </c>
      <c r="B46" s="48"/>
      <c r="C46" s="48"/>
      <c r="D46" s="48"/>
      <c r="E46" s="47">
        <v>22770.6</v>
      </c>
    </row>
    <row r="47" spans="1:5" ht="18.75" customHeight="1" x14ac:dyDescent="0.25">
      <c r="A47" s="48" t="s">
        <v>135</v>
      </c>
      <c r="B47" s="48"/>
      <c r="C47" s="48"/>
      <c r="D47" s="48"/>
      <c r="E47" s="47">
        <v>597.1</v>
      </c>
    </row>
    <row r="48" spans="1:5" ht="29.25" customHeight="1" x14ac:dyDescent="0.25">
      <c r="A48" s="48" t="s">
        <v>136</v>
      </c>
      <c r="B48" s="48"/>
      <c r="C48" s="48"/>
      <c r="D48" s="48"/>
      <c r="E48" s="47">
        <v>34.799999999999997</v>
      </c>
    </row>
    <row r="49" spans="1:6" ht="21" customHeight="1" x14ac:dyDescent="0.25">
      <c r="A49" s="48" t="s">
        <v>137</v>
      </c>
      <c r="B49" s="48"/>
      <c r="C49" s="48"/>
      <c r="D49" s="48"/>
      <c r="E49" s="47">
        <v>193.5</v>
      </c>
    </row>
    <row r="50" spans="1:6" ht="29.25" customHeight="1" x14ac:dyDescent="0.25">
      <c r="A50" s="48" t="s">
        <v>138</v>
      </c>
      <c r="B50" s="48"/>
      <c r="C50" s="48"/>
      <c r="D50" s="48"/>
      <c r="E50" s="47">
        <v>202.1</v>
      </c>
    </row>
    <row r="51" spans="1:6" ht="29.25" customHeight="1" x14ac:dyDescent="0.25">
      <c r="A51" s="48" t="s">
        <v>139</v>
      </c>
      <c r="B51" s="48"/>
      <c r="C51" s="48"/>
      <c r="D51" s="48"/>
      <c r="E51" s="47">
        <v>3656.1</v>
      </c>
    </row>
    <row r="52" spans="1:6" ht="55.5" customHeight="1" x14ac:dyDescent="0.25">
      <c r="A52" s="48" t="s">
        <v>140</v>
      </c>
      <c r="B52" s="48"/>
      <c r="C52" s="48"/>
      <c r="D52" s="48"/>
      <c r="E52" s="47">
        <v>344.2</v>
      </c>
    </row>
    <row r="53" spans="1:6" ht="29.25" customHeight="1" x14ac:dyDescent="0.25">
      <c r="A53" s="48" t="s">
        <v>141</v>
      </c>
      <c r="B53" s="48"/>
      <c r="C53" s="48"/>
      <c r="D53" s="48"/>
      <c r="E53" s="47">
        <v>29239.9</v>
      </c>
    </row>
    <row r="54" spans="1:6" ht="39" customHeight="1" x14ac:dyDescent="0.25">
      <c r="A54" s="48" t="s">
        <v>142</v>
      </c>
      <c r="B54" s="48"/>
      <c r="C54" s="48"/>
      <c r="D54" s="48"/>
      <c r="E54" s="47">
        <v>132.1</v>
      </c>
    </row>
    <row r="55" spans="1:6" ht="14.25" customHeight="1" x14ac:dyDescent="0.25">
      <c r="A55" s="48" t="s">
        <v>143</v>
      </c>
      <c r="B55" s="48"/>
      <c r="C55" s="48"/>
      <c r="D55" s="48"/>
      <c r="E55" s="47">
        <v>524</v>
      </c>
    </row>
    <row r="56" spans="1:6" ht="14.25" customHeight="1" x14ac:dyDescent="0.25">
      <c r="A56" s="48" t="s">
        <v>144</v>
      </c>
      <c r="B56" s="48"/>
      <c r="C56" s="48"/>
      <c r="D56" s="48"/>
      <c r="E56" s="47">
        <v>127.5</v>
      </c>
    </row>
    <row r="57" spans="1:6" x14ac:dyDescent="0.25">
      <c r="A57" s="52" t="s">
        <v>5</v>
      </c>
      <c r="B57" s="53"/>
      <c r="C57" s="53"/>
      <c r="D57" s="53"/>
      <c r="E57" s="13">
        <f>'Муниципальные районы'!B40-Учреждения!E5+'Муниципальные районы'!B39</f>
        <v>4885143.5894799996</v>
      </c>
    </row>
    <row r="58" spans="1:6" x14ac:dyDescent="0.25">
      <c r="A58" s="50" t="s">
        <v>145</v>
      </c>
      <c r="B58" s="51"/>
      <c r="C58" s="51"/>
      <c r="D58" s="51"/>
      <c r="E58" s="14"/>
    </row>
    <row r="59" spans="1:6" ht="80.25" customHeight="1" x14ac:dyDescent="0.25">
      <c r="A59" s="49" t="s">
        <v>146</v>
      </c>
      <c r="B59" s="49"/>
      <c r="C59" s="49"/>
      <c r="D59" s="49"/>
      <c r="E59" s="14">
        <v>6361271.7999999998</v>
      </c>
    </row>
    <row r="60" spans="1:6" x14ac:dyDescent="0.25">
      <c r="A60" s="15"/>
      <c r="B60" s="16"/>
      <c r="C60" s="16"/>
      <c r="D60" s="6"/>
      <c r="E60" s="17"/>
    </row>
    <row r="61" spans="1:6" x14ac:dyDescent="0.25">
      <c r="A61" s="58" t="s">
        <v>14</v>
      </c>
      <c r="B61" s="60" t="s">
        <v>6</v>
      </c>
      <c r="C61" s="61" t="s">
        <v>7</v>
      </c>
      <c r="D61" s="61"/>
      <c r="E61" s="61"/>
    </row>
    <row r="62" spans="1:6" ht="90" x14ac:dyDescent="0.25">
      <c r="A62" s="59"/>
      <c r="B62" s="60"/>
      <c r="C62" s="18" t="s">
        <v>8</v>
      </c>
      <c r="D62" s="18" t="s">
        <v>9</v>
      </c>
      <c r="E62" s="18" t="s">
        <v>10</v>
      </c>
    </row>
    <row r="63" spans="1:6" x14ac:dyDescent="0.25">
      <c r="A63" s="19" t="s">
        <v>66</v>
      </c>
      <c r="B63" s="42">
        <v>9684.2228799999993</v>
      </c>
      <c r="C63" s="42">
        <v>7842.3406000000004</v>
      </c>
      <c r="D63" s="42"/>
      <c r="E63" s="42">
        <v>46.008249999999997</v>
      </c>
      <c r="F63" s="41"/>
    </row>
    <row r="64" spans="1:6" x14ac:dyDescent="0.25">
      <c r="A64" s="19" t="s">
        <v>67</v>
      </c>
      <c r="B64" s="42">
        <v>2944.3244199999999</v>
      </c>
      <c r="C64" s="42"/>
      <c r="D64" s="42">
        <v>1583.16686</v>
      </c>
      <c r="E64" s="42"/>
      <c r="F64" s="41"/>
    </row>
    <row r="65" spans="1:6" x14ac:dyDescent="0.25">
      <c r="A65" s="19" t="s">
        <v>68</v>
      </c>
      <c r="B65" s="42">
        <v>31752.01786</v>
      </c>
      <c r="C65" s="42">
        <v>500</v>
      </c>
      <c r="D65" s="42">
        <v>3819.5067600000002</v>
      </c>
      <c r="E65" s="42"/>
      <c r="F65" s="41"/>
    </row>
    <row r="66" spans="1:6" ht="30" x14ac:dyDescent="0.25">
      <c r="A66" s="19" t="s">
        <v>69</v>
      </c>
      <c r="B66" s="42">
        <v>20595.530429999999</v>
      </c>
      <c r="C66" s="42"/>
      <c r="D66" s="42">
        <v>1106.23543</v>
      </c>
      <c r="E66" s="42"/>
      <c r="F66" s="41"/>
    </row>
    <row r="67" spans="1:6" x14ac:dyDescent="0.25">
      <c r="A67" s="19" t="s">
        <v>70</v>
      </c>
      <c r="B67" s="42">
        <v>17570.9617</v>
      </c>
      <c r="C67" s="42"/>
      <c r="D67" s="42"/>
      <c r="E67" s="42"/>
      <c r="F67" s="41"/>
    </row>
    <row r="68" spans="1:6" x14ac:dyDescent="0.25">
      <c r="A68" s="19" t="s">
        <v>71</v>
      </c>
      <c r="B68" s="42">
        <v>22.65166</v>
      </c>
      <c r="C68" s="42"/>
      <c r="D68" s="42"/>
      <c r="E68" s="42"/>
      <c r="F68" s="41"/>
    </row>
    <row r="69" spans="1:6" ht="30" x14ac:dyDescent="0.25">
      <c r="A69" s="19" t="s">
        <v>72</v>
      </c>
      <c r="B69" s="42">
        <v>632472.18602999998</v>
      </c>
      <c r="C69" s="42"/>
      <c r="D69" s="42">
        <v>350</v>
      </c>
      <c r="E69" s="42"/>
      <c r="F69" s="41"/>
    </row>
    <row r="70" spans="1:6" x14ac:dyDescent="0.25">
      <c r="A70" s="19" t="s">
        <v>73</v>
      </c>
      <c r="B70" s="42">
        <v>45679.6734</v>
      </c>
      <c r="C70" s="42"/>
      <c r="D70" s="42"/>
      <c r="E70" s="42"/>
      <c r="F70" s="41"/>
    </row>
    <row r="71" spans="1:6" x14ac:dyDescent="0.25">
      <c r="A71" s="19" t="s">
        <v>74</v>
      </c>
      <c r="B71" s="42">
        <v>161681.38939999999</v>
      </c>
      <c r="C71" s="42">
        <v>3010.1671000000001</v>
      </c>
      <c r="D71" s="42">
        <v>783.54033000000004</v>
      </c>
      <c r="E71" s="42">
        <v>14296.838100000001</v>
      </c>
      <c r="F71" s="41"/>
    </row>
    <row r="72" spans="1:6" x14ac:dyDescent="0.25">
      <c r="A72" s="19" t="s">
        <v>75</v>
      </c>
      <c r="B72" s="42">
        <v>65202.347990000002</v>
      </c>
      <c r="C72" s="42"/>
      <c r="D72" s="42"/>
      <c r="E72" s="42">
        <v>200.83174</v>
      </c>
      <c r="F72" s="41"/>
    </row>
    <row r="73" spans="1:6" x14ac:dyDescent="0.25">
      <c r="A73" s="19" t="s">
        <v>76</v>
      </c>
      <c r="B73" s="42">
        <v>428428.598</v>
      </c>
      <c r="C73" s="42">
        <v>5293.1987600000002</v>
      </c>
      <c r="D73" s="42">
        <v>877.13788999999997</v>
      </c>
      <c r="E73" s="42">
        <v>266462.44974000001</v>
      </c>
      <c r="F73" s="41"/>
    </row>
    <row r="74" spans="1:6" ht="30" x14ac:dyDescent="0.25">
      <c r="A74" s="19" t="s">
        <v>77</v>
      </c>
      <c r="B74" s="42">
        <v>247790.55158</v>
      </c>
      <c r="C74" s="42">
        <v>4340.2214999999997</v>
      </c>
      <c r="D74" s="42">
        <v>1631.8087</v>
      </c>
      <c r="E74" s="42">
        <v>164239.71001000001</v>
      </c>
      <c r="F74" s="41"/>
    </row>
    <row r="75" spans="1:6" x14ac:dyDescent="0.25">
      <c r="A75" s="19" t="s">
        <v>78</v>
      </c>
      <c r="B75" s="42">
        <v>24085.289270000001</v>
      </c>
      <c r="C75" s="42">
        <v>976.54576999999995</v>
      </c>
      <c r="D75" s="42">
        <v>623.45423000000005</v>
      </c>
      <c r="E75" s="42"/>
      <c r="F75" s="41"/>
    </row>
    <row r="76" spans="1:6" x14ac:dyDescent="0.25">
      <c r="A76" s="19" t="s">
        <v>79</v>
      </c>
      <c r="B76" s="42">
        <v>32141.908500000001</v>
      </c>
      <c r="C76" s="42"/>
      <c r="D76" s="42"/>
      <c r="E76" s="42"/>
      <c r="F76" s="41"/>
    </row>
    <row r="77" spans="1:6" x14ac:dyDescent="0.25">
      <c r="A77" s="19" t="s">
        <v>80</v>
      </c>
      <c r="B77" s="42">
        <v>26266.0088</v>
      </c>
      <c r="C77" s="42"/>
      <c r="D77" s="42">
        <v>500</v>
      </c>
      <c r="E77" s="42"/>
      <c r="F77" s="41"/>
    </row>
    <row r="78" spans="1:6" ht="30" x14ac:dyDescent="0.25">
      <c r="A78" s="19" t="s">
        <v>81</v>
      </c>
      <c r="B78" s="42">
        <v>2698.3659499999999</v>
      </c>
      <c r="C78" s="42"/>
      <c r="D78" s="42"/>
      <c r="E78" s="42"/>
      <c r="F78" s="41"/>
    </row>
    <row r="79" spans="1:6" ht="30" x14ac:dyDescent="0.25">
      <c r="A79" s="19" t="s">
        <v>82</v>
      </c>
      <c r="B79" s="42">
        <v>15917.30215</v>
      </c>
      <c r="C79" s="42">
        <v>4338.2643900000003</v>
      </c>
      <c r="D79" s="42">
        <v>1568.0265199999999</v>
      </c>
      <c r="E79" s="42">
        <v>3744.0203499999998</v>
      </c>
      <c r="F79" s="41"/>
    </row>
    <row r="80" spans="1:6" x14ac:dyDescent="0.25">
      <c r="A80" s="19" t="s">
        <v>83</v>
      </c>
      <c r="B80" s="42">
        <v>3277.2919499999998</v>
      </c>
      <c r="C80" s="42"/>
      <c r="D80" s="42"/>
      <c r="E80" s="42"/>
      <c r="F80" s="41"/>
    </row>
    <row r="81" spans="1:6" ht="30" x14ac:dyDescent="0.25">
      <c r="A81" s="19" t="s">
        <v>84</v>
      </c>
      <c r="B81" s="42">
        <v>151737.51146000001</v>
      </c>
      <c r="C81" s="42"/>
      <c r="D81" s="42"/>
      <c r="E81" s="42"/>
      <c r="F81" s="41"/>
    </row>
    <row r="82" spans="1:6" ht="30" x14ac:dyDescent="0.25">
      <c r="A82" s="19" t="s">
        <v>85</v>
      </c>
      <c r="B82" s="42">
        <v>9300</v>
      </c>
      <c r="C82" s="42">
        <v>1000</v>
      </c>
      <c r="D82" s="42"/>
      <c r="E82" s="42"/>
      <c r="F82" s="41"/>
    </row>
    <row r="83" spans="1:6" x14ac:dyDescent="0.25">
      <c r="A83" s="19" t="s">
        <v>86</v>
      </c>
      <c r="B83" s="42">
        <v>1750</v>
      </c>
      <c r="C83" s="42">
        <v>800</v>
      </c>
      <c r="D83" s="42">
        <v>800</v>
      </c>
      <c r="E83" s="42"/>
      <c r="F83" s="41"/>
    </row>
    <row r="84" spans="1:6" ht="30" x14ac:dyDescent="0.25">
      <c r="A84" s="19" t="s">
        <v>87</v>
      </c>
      <c r="B84" s="42">
        <v>345.90125</v>
      </c>
      <c r="C84" s="42"/>
      <c r="D84" s="42"/>
      <c r="E84" s="42"/>
      <c r="F84" s="41"/>
    </row>
    <row r="85" spans="1:6" x14ac:dyDescent="0.25">
      <c r="A85" s="19" t="s">
        <v>88</v>
      </c>
      <c r="B85" s="42">
        <v>2654.6</v>
      </c>
      <c r="C85" s="42"/>
      <c r="D85" s="42"/>
      <c r="E85" s="42"/>
      <c r="F85" s="41"/>
    </row>
    <row r="86" spans="1:6" x14ac:dyDescent="0.25">
      <c r="A86" s="19" t="s">
        <v>89</v>
      </c>
      <c r="B86" s="42">
        <v>21814.203389999999</v>
      </c>
      <c r="C86" s="42">
        <v>10185</v>
      </c>
      <c r="D86" s="42">
        <v>5500</v>
      </c>
      <c r="E86" s="42"/>
      <c r="F86" s="41"/>
    </row>
    <row r="87" spans="1:6" x14ac:dyDescent="0.25">
      <c r="A87" s="19" t="s">
        <v>90</v>
      </c>
      <c r="B87" s="42">
        <v>50982.717080000002</v>
      </c>
      <c r="C87" s="42"/>
      <c r="D87" s="42">
        <v>468.32810000000001</v>
      </c>
      <c r="E87" s="42">
        <v>1530.1887999999999</v>
      </c>
      <c r="F87" s="41"/>
    </row>
    <row r="88" spans="1:6" x14ac:dyDescent="0.25">
      <c r="A88" s="19" t="s">
        <v>91</v>
      </c>
      <c r="B88" s="42">
        <v>33374.084770000001</v>
      </c>
      <c r="C88" s="42">
        <v>8902.6506000000008</v>
      </c>
      <c r="D88" s="42">
        <v>471.09769</v>
      </c>
      <c r="E88" s="42"/>
      <c r="F88" s="41"/>
    </row>
    <row r="89" spans="1:6" x14ac:dyDescent="0.25">
      <c r="A89" s="19" t="s">
        <v>92</v>
      </c>
      <c r="B89" s="42">
        <v>11641.377490000001</v>
      </c>
      <c r="C89" s="42"/>
      <c r="D89" s="42"/>
      <c r="E89" s="42"/>
      <c r="F89" s="41"/>
    </row>
    <row r="90" spans="1:6" ht="30" x14ac:dyDescent="0.25">
      <c r="A90" s="19" t="s">
        <v>93</v>
      </c>
      <c r="B90" s="42">
        <v>604.34776999999997</v>
      </c>
      <c r="C90" s="42"/>
      <c r="D90" s="42"/>
      <c r="E90" s="42"/>
      <c r="F90" s="41"/>
    </row>
    <row r="91" spans="1:6" ht="30" x14ac:dyDescent="0.25">
      <c r="A91" s="19" t="s">
        <v>94</v>
      </c>
      <c r="B91" s="42">
        <v>952.16335000000004</v>
      </c>
      <c r="C91" s="42"/>
      <c r="D91" s="42"/>
      <c r="E91" s="42"/>
      <c r="F91" s="41"/>
    </row>
    <row r="92" spans="1:6" ht="30" x14ac:dyDescent="0.25">
      <c r="A92" s="19" t="s">
        <v>95</v>
      </c>
      <c r="B92" s="42">
        <v>11748.506020000001</v>
      </c>
      <c r="C92" s="42"/>
      <c r="D92" s="42">
        <v>449.35318999999998</v>
      </c>
      <c r="E92" s="42"/>
      <c r="F92" s="41"/>
    </row>
    <row r="93" spans="1:6" x14ac:dyDescent="0.25">
      <c r="A93" s="20" t="s">
        <v>96</v>
      </c>
      <c r="B93" s="43">
        <v>2065116.03455</v>
      </c>
      <c r="C93" s="43">
        <v>47188.388720000003</v>
      </c>
      <c r="D93" s="43">
        <v>20531.655699999999</v>
      </c>
      <c r="E93" s="43">
        <v>450520.04699</v>
      </c>
      <c r="F93" s="41"/>
    </row>
    <row r="94" spans="1:6" x14ac:dyDescent="0.25">
      <c r="B94" s="41"/>
      <c r="C94" s="41"/>
      <c r="D94" s="41"/>
      <c r="E94" s="41"/>
    </row>
  </sheetData>
  <mergeCells count="59">
    <mergeCell ref="A1:E1"/>
    <mergeCell ref="A2:E2"/>
    <mergeCell ref="A5:D5"/>
    <mergeCell ref="A61:A62"/>
    <mergeCell ref="B61:B62"/>
    <mergeCell ref="C61:E61"/>
    <mergeCell ref="A7:D7"/>
    <mergeCell ref="A8:D8"/>
    <mergeCell ref="A9:D9"/>
    <mergeCell ref="A40:D40"/>
    <mergeCell ref="A39:D39"/>
    <mergeCell ref="A38:D38"/>
    <mergeCell ref="A37:D37"/>
    <mergeCell ref="A10:D10"/>
    <mergeCell ref="A26:D26"/>
    <mergeCell ref="A35:D35"/>
    <mergeCell ref="A36:D36"/>
    <mergeCell ref="A34:D34"/>
    <mergeCell ref="A33:D33"/>
    <mergeCell ref="A32:D32"/>
    <mergeCell ref="A58:D58"/>
    <mergeCell ref="A57:D57"/>
    <mergeCell ref="A45:D45"/>
    <mergeCell ref="A44:D44"/>
    <mergeCell ref="A43:D43"/>
    <mergeCell ref="A42:D42"/>
    <mergeCell ref="A41:D41"/>
    <mergeCell ref="A59:D59"/>
    <mergeCell ref="A48:D48"/>
    <mergeCell ref="A47:D47"/>
    <mergeCell ref="A46:D46"/>
    <mergeCell ref="A56:D56"/>
    <mergeCell ref="A55:D55"/>
    <mergeCell ref="A54:D54"/>
    <mergeCell ref="A53:D53"/>
    <mergeCell ref="A52:D52"/>
    <mergeCell ref="A51:D51"/>
    <mergeCell ref="A50:D50"/>
    <mergeCell ref="A49:D49"/>
    <mergeCell ref="A31:D31"/>
    <mergeCell ref="A30:D30"/>
    <mergeCell ref="A29:D29"/>
    <mergeCell ref="A28:D28"/>
    <mergeCell ref="A27:D27"/>
    <mergeCell ref="A25:D25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A15:D15"/>
    <mergeCell ref="A14:D14"/>
    <mergeCell ref="A13:D13"/>
    <mergeCell ref="A12:D12"/>
    <mergeCell ref="A11:D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2" manualBreakCount="2">
    <brk id="43" max="4" man="1"/>
    <brk id="8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view="pageBreakPreview" topLeftCell="A29" zoomScaleNormal="100" zoomScaleSheetLayoutView="100" workbookViewId="0">
      <selection activeCell="J41" sqref="J41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6" width="11.5703125" style="31" customWidth="1"/>
    <col min="17" max="16384" width="8.7109375" style="31"/>
  </cols>
  <sheetData>
    <row r="1" spans="1:20" s="28" customFormat="1" ht="15.75" x14ac:dyDescent="0.25">
      <c r="A1" s="27" t="s">
        <v>65</v>
      </c>
      <c r="C1" s="29" t="s">
        <v>13</v>
      </c>
    </row>
    <row r="2" spans="1:20" x14ac:dyDescent="0.25">
      <c r="A2" s="30" t="str">
        <f>TEXT(EndData2,"[$-FC19]ДД.ММ.ГГГ")</f>
        <v>09.12.2022</v>
      </c>
      <c r="B2" s="30">
        <f>A2+1</f>
        <v>44905</v>
      </c>
      <c r="C2" s="26" t="str">
        <f>TEXT(B2,"[$-FC19]ДД.ММ.ГГГ")</f>
        <v>10.12.2022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/>
      <c r="D4" s="24">
        <v>25668.25</v>
      </c>
      <c r="E4" s="24">
        <v>1507</v>
      </c>
      <c r="F4" s="24">
        <v>464.5</v>
      </c>
      <c r="G4" s="24">
        <v>23227.08337</v>
      </c>
      <c r="H4" s="24">
        <v>3224.32</v>
      </c>
      <c r="I4" s="24">
        <v>4325</v>
      </c>
      <c r="J4" s="24"/>
      <c r="K4" s="24">
        <v>5413</v>
      </c>
      <c r="L4" s="24">
        <v>44719.125039999999</v>
      </c>
      <c r="M4" s="24">
        <v>231.16667000000001</v>
      </c>
      <c r="N4" s="24">
        <v>8858.8369999999995</v>
      </c>
      <c r="O4" s="24"/>
      <c r="P4" s="44">
        <v>117638.28208</v>
      </c>
      <c r="Q4" s="32"/>
      <c r="R4" s="32"/>
      <c r="S4" s="32"/>
      <c r="T4" s="32"/>
    </row>
    <row r="5" spans="1:20" ht="39" x14ac:dyDescent="0.25">
      <c r="A5" s="21" t="s">
        <v>32</v>
      </c>
      <c r="B5" s="24"/>
      <c r="C5" s="24"/>
      <c r="D5" s="24">
        <v>106</v>
      </c>
      <c r="E5" s="24">
        <v>5624.3459999999995</v>
      </c>
      <c r="F5" s="24"/>
      <c r="G5" s="24">
        <v>16751.731179999999</v>
      </c>
      <c r="H5" s="24">
        <v>3493.68</v>
      </c>
      <c r="I5" s="24">
        <v>3450</v>
      </c>
      <c r="J5" s="24">
        <v>6134.00227</v>
      </c>
      <c r="K5" s="24">
        <v>2906</v>
      </c>
      <c r="L5" s="24"/>
      <c r="M5" s="24"/>
      <c r="N5" s="24">
        <v>14939.4</v>
      </c>
      <c r="O5" s="24"/>
      <c r="P5" s="44">
        <v>53405.159449999999</v>
      </c>
      <c r="Q5" s="32"/>
      <c r="R5" s="32"/>
      <c r="S5" s="32"/>
      <c r="T5" s="32"/>
    </row>
    <row r="6" spans="1:20" ht="51.75" x14ac:dyDescent="0.25">
      <c r="A6" s="21" t="s">
        <v>33</v>
      </c>
      <c r="B6" s="24"/>
      <c r="C6" s="24">
        <v>38576.809000000001</v>
      </c>
      <c r="D6" s="24">
        <v>19604</v>
      </c>
      <c r="E6" s="24">
        <v>6876</v>
      </c>
      <c r="F6" s="24">
        <v>2018.25</v>
      </c>
      <c r="G6" s="24">
        <v>16397.83337</v>
      </c>
      <c r="H6" s="24">
        <v>2451.3200000000002</v>
      </c>
      <c r="I6" s="24">
        <v>3000</v>
      </c>
      <c r="J6" s="24">
        <v>20235.701000000001</v>
      </c>
      <c r="K6" s="24">
        <v>5253</v>
      </c>
      <c r="L6" s="24">
        <v>12338.25</v>
      </c>
      <c r="M6" s="24"/>
      <c r="N6" s="24">
        <v>6744</v>
      </c>
      <c r="O6" s="24"/>
      <c r="P6" s="44">
        <v>133495.16336999999</v>
      </c>
      <c r="Q6" s="32"/>
      <c r="R6" s="32"/>
      <c r="S6" s="32"/>
      <c r="T6" s="32"/>
    </row>
    <row r="7" spans="1:20" ht="115.5" x14ac:dyDescent="0.25">
      <c r="A7" s="21" t="s">
        <v>34</v>
      </c>
      <c r="B7" s="24">
        <v>37111.34908</v>
      </c>
      <c r="C7" s="24">
        <v>112.8</v>
      </c>
      <c r="D7" s="24">
        <v>3168.4974000000002</v>
      </c>
      <c r="E7" s="24"/>
      <c r="F7" s="24"/>
      <c r="G7" s="24"/>
      <c r="H7" s="24">
        <v>72</v>
      </c>
      <c r="I7" s="24"/>
      <c r="J7" s="24">
        <v>5519.0326800000003</v>
      </c>
      <c r="K7" s="24"/>
      <c r="L7" s="24"/>
      <c r="M7" s="24">
        <v>-51.761420000000001</v>
      </c>
      <c r="N7" s="24">
        <v>-1699.9575</v>
      </c>
      <c r="O7" s="24"/>
      <c r="P7" s="44">
        <v>44231.96024</v>
      </c>
      <c r="Q7" s="32"/>
      <c r="R7" s="32"/>
      <c r="S7" s="32"/>
      <c r="T7" s="32"/>
    </row>
    <row r="8" spans="1:20" ht="39" x14ac:dyDescent="0.25">
      <c r="A8" s="21" t="s">
        <v>35</v>
      </c>
      <c r="B8" s="24">
        <v>3652.3942499999998</v>
      </c>
      <c r="C8" s="24"/>
      <c r="D8" s="24"/>
      <c r="E8" s="24"/>
      <c r="F8" s="24"/>
      <c r="G8" s="24"/>
      <c r="H8" s="24"/>
      <c r="I8" s="24">
        <v>1578.1137100000001</v>
      </c>
      <c r="J8" s="24"/>
      <c r="K8" s="24"/>
      <c r="L8" s="24"/>
      <c r="M8" s="24"/>
      <c r="N8" s="24"/>
      <c r="O8" s="24"/>
      <c r="P8" s="44">
        <v>5230.5079599999999</v>
      </c>
      <c r="Q8" s="32"/>
      <c r="R8" s="32"/>
      <c r="S8" s="32"/>
      <c r="T8" s="32"/>
    </row>
    <row r="9" spans="1:20" ht="77.25" x14ac:dyDescent="0.25">
      <c r="A9" s="21" t="s">
        <v>36</v>
      </c>
      <c r="B9" s="24"/>
      <c r="C9" s="24">
        <v>4485.87</v>
      </c>
      <c r="D9" s="24">
        <v>652.75</v>
      </c>
      <c r="E9" s="24">
        <v>465</v>
      </c>
      <c r="F9" s="24">
        <v>196.666</v>
      </c>
      <c r="G9" s="24">
        <v>655.41674</v>
      </c>
      <c r="H9" s="24">
        <v>101.25</v>
      </c>
      <c r="I9" s="24"/>
      <c r="J9" s="24"/>
      <c r="K9" s="24"/>
      <c r="L9" s="24">
        <v>267.58337</v>
      </c>
      <c r="M9" s="24">
        <v>252.33333999999999</v>
      </c>
      <c r="N9" s="24"/>
      <c r="O9" s="24"/>
      <c r="P9" s="44">
        <v>7076.8694500000001</v>
      </c>
      <c r="Q9" s="32"/>
      <c r="R9" s="32"/>
      <c r="S9" s="32"/>
      <c r="T9" s="32"/>
    </row>
    <row r="10" spans="1:20" ht="77.25" x14ac:dyDescent="0.25">
      <c r="A10" s="21" t="s">
        <v>37</v>
      </c>
      <c r="B10" s="24">
        <v>494.5</v>
      </c>
      <c r="C10" s="24">
        <v>145.88633999999999</v>
      </c>
      <c r="D10" s="24">
        <v>187.2</v>
      </c>
      <c r="E10" s="24">
        <v>101.9</v>
      </c>
      <c r="F10" s="24"/>
      <c r="G10" s="24">
        <v>93.424000000000007</v>
      </c>
      <c r="H10" s="24">
        <v>60.967300000000002</v>
      </c>
      <c r="I10" s="24">
        <v>134.80000000000001</v>
      </c>
      <c r="J10" s="24">
        <v>83</v>
      </c>
      <c r="K10" s="24">
        <v>262.65899999999999</v>
      </c>
      <c r="L10" s="24">
        <v>73.038070000000005</v>
      </c>
      <c r="M10" s="24">
        <v>88.52</v>
      </c>
      <c r="N10" s="24">
        <v>193.97499999999999</v>
      </c>
      <c r="O10" s="24"/>
      <c r="P10" s="44">
        <v>1919.8697099999999</v>
      </c>
      <c r="Q10" s="32"/>
      <c r="R10" s="32"/>
      <c r="S10" s="32"/>
      <c r="T10" s="32"/>
    </row>
    <row r="11" spans="1:20" ht="77.25" x14ac:dyDescent="0.25">
      <c r="A11" s="21" t="s">
        <v>38</v>
      </c>
      <c r="B11" s="24">
        <v>2091.33</v>
      </c>
      <c r="C11" s="24">
        <v>1961.4790399999999</v>
      </c>
      <c r="D11" s="24">
        <v>369.25</v>
      </c>
      <c r="E11" s="24">
        <v>80</v>
      </c>
      <c r="F11" s="24">
        <v>51</v>
      </c>
      <c r="G11" s="24">
        <v>165.8</v>
      </c>
      <c r="H11" s="24">
        <v>43.5501</v>
      </c>
      <c r="I11" s="24">
        <v>185.5</v>
      </c>
      <c r="J11" s="24">
        <v>405.75</v>
      </c>
      <c r="K11" s="24">
        <v>275.73399999999998</v>
      </c>
      <c r="L11" s="24">
        <v>291.12045000000001</v>
      </c>
      <c r="M11" s="24">
        <v>269.80399999999997</v>
      </c>
      <c r="N11" s="24">
        <v>267.0419</v>
      </c>
      <c r="O11" s="24">
        <v>281.71620000000001</v>
      </c>
      <c r="P11" s="44">
        <v>6739.0756899999997</v>
      </c>
      <c r="Q11" s="32"/>
      <c r="R11" s="32"/>
      <c r="S11" s="32"/>
      <c r="T11" s="32"/>
    </row>
    <row r="12" spans="1:20" ht="90" customHeight="1" x14ac:dyDescent="0.25">
      <c r="A12" s="21" t="s">
        <v>39</v>
      </c>
      <c r="B12" s="24"/>
      <c r="C12" s="24">
        <v>2028.7360000000001</v>
      </c>
      <c r="D12" s="24"/>
      <c r="E12" s="24"/>
      <c r="F12" s="24"/>
      <c r="G12" s="24"/>
      <c r="H12" s="24"/>
      <c r="I12" s="24"/>
      <c r="J12" s="24">
        <v>112.652</v>
      </c>
      <c r="K12" s="24"/>
      <c r="L12" s="24"/>
      <c r="M12" s="24"/>
      <c r="N12" s="24"/>
      <c r="O12" s="24"/>
      <c r="P12" s="44">
        <v>2141.3879999999999</v>
      </c>
      <c r="Q12" s="32"/>
      <c r="R12" s="32"/>
      <c r="S12" s="32"/>
      <c r="T12" s="32"/>
    </row>
    <row r="13" spans="1:20" ht="88.5" customHeight="1" x14ac:dyDescent="0.25">
      <c r="A13" s="21" t="s">
        <v>40</v>
      </c>
      <c r="B13" s="24"/>
      <c r="C13" s="24">
        <v>3809.19454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3809.19454</v>
      </c>
      <c r="Q13" s="32"/>
      <c r="R13" s="32"/>
      <c r="S13" s="32"/>
      <c r="T13" s="32"/>
    </row>
    <row r="14" spans="1:20" ht="75" customHeight="1" x14ac:dyDescent="0.25">
      <c r="A14" s="21" t="s">
        <v>41</v>
      </c>
      <c r="B14" s="24">
        <v>582.58222000000001</v>
      </c>
      <c r="C14" s="24">
        <v>353.19564000000003</v>
      </c>
      <c r="D14" s="24"/>
      <c r="E14" s="24"/>
      <c r="F14" s="24"/>
      <c r="G14" s="24"/>
      <c r="H14" s="24"/>
      <c r="I14" s="24"/>
      <c r="J14" s="24">
        <v>38.297620000000002</v>
      </c>
      <c r="K14" s="24"/>
      <c r="L14" s="24"/>
      <c r="M14" s="24"/>
      <c r="N14" s="24"/>
      <c r="O14" s="24"/>
      <c r="P14" s="44">
        <v>974.07547999999997</v>
      </c>
      <c r="Q14" s="32"/>
      <c r="R14" s="32"/>
      <c r="S14" s="32"/>
      <c r="T14" s="32"/>
    </row>
    <row r="15" spans="1:20" ht="293.25" customHeight="1" x14ac:dyDescent="0.25">
      <c r="A15" s="21" t="s">
        <v>42</v>
      </c>
      <c r="B15" s="24">
        <v>38272.741119999999</v>
      </c>
      <c r="C15" s="24">
        <v>24414.551520000001</v>
      </c>
      <c r="D15" s="24">
        <v>3158</v>
      </c>
      <c r="E15" s="24">
        <v>5508.4791400000004</v>
      </c>
      <c r="F15" s="24"/>
      <c r="G15" s="24">
        <v>2407.4</v>
      </c>
      <c r="H15" s="24">
        <v>1100.5652700000001</v>
      </c>
      <c r="I15" s="24">
        <v>276.15161000000001</v>
      </c>
      <c r="J15" s="24">
        <v>3574.0106700000001</v>
      </c>
      <c r="K15" s="24">
        <v>1188.96866</v>
      </c>
      <c r="L15" s="24">
        <v>1963.8330000000001</v>
      </c>
      <c r="M15" s="24">
        <v>3033.79016</v>
      </c>
      <c r="N15" s="24">
        <v>1257.6624899999999</v>
      </c>
      <c r="O15" s="24">
        <v>1690.509</v>
      </c>
      <c r="P15" s="44">
        <v>87846.662639999995</v>
      </c>
      <c r="Q15" s="32"/>
      <c r="R15" s="32"/>
      <c r="S15" s="32"/>
      <c r="T15" s="32"/>
    </row>
    <row r="16" spans="1:20" ht="166.5" x14ac:dyDescent="0.25">
      <c r="A16" s="21" t="s">
        <v>43</v>
      </c>
      <c r="B16" s="24">
        <v>87378.884330000001</v>
      </c>
      <c r="C16" s="24">
        <v>69184</v>
      </c>
      <c r="D16" s="24">
        <v>7080.7827500000003</v>
      </c>
      <c r="E16" s="24">
        <v>6368.2745800000002</v>
      </c>
      <c r="F16" s="24">
        <v>928.65</v>
      </c>
      <c r="G16" s="24">
        <v>8758.8680000000004</v>
      </c>
      <c r="H16" s="24">
        <v>8386.7025799999992</v>
      </c>
      <c r="I16" s="24">
        <v>6356.6714899999997</v>
      </c>
      <c r="J16" s="24">
        <v>13115.414269999999</v>
      </c>
      <c r="K16" s="24">
        <v>6403.2604099999999</v>
      </c>
      <c r="L16" s="24">
        <v>10369.93007</v>
      </c>
      <c r="M16" s="24">
        <v>22066.37386</v>
      </c>
      <c r="N16" s="24">
        <v>23095.61</v>
      </c>
      <c r="O16" s="24">
        <v>16813.186420000002</v>
      </c>
      <c r="P16" s="44">
        <v>286306.60875999997</v>
      </c>
      <c r="Q16" s="32"/>
      <c r="R16" s="32"/>
      <c r="S16" s="32"/>
      <c r="T16" s="32"/>
    </row>
    <row r="17" spans="1:20" ht="93.75" customHeight="1" x14ac:dyDescent="0.25">
      <c r="A17" s="21" t="s">
        <v>44</v>
      </c>
      <c r="B17" s="24">
        <v>12392.91957</v>
      </c>
      <c r="C17" s="24">
        <v>7446.3505800000003</v>
      </c>
      <c r="D17" s="24">
        <v>2450.8953000000001</v>
      </c>
      <c r="E17" s="24"/>
      <c r="F17" s="24">
        <v>429.99959999999999</v>
      </c>
      <c r="G17" s="24">
        <v>520.11964</v>
      </c>
      <c r="H17" s="24">
        <v>2324.0933</v>
      </c>
      <c r="I17" s="24">
        <v>125</v>
      </c>
      <c r="J17" s="24"/>
      <c r="K17" s="24">
        <v>246.95214000000001</v>
      </c>
      <c r="L17" s="24">
        <v>1000</v>
      </c>
      <c r="M17" s="24"/>
      <c r="N17" s="24">
        <v>1713.63</v>
      </c>
      <c r="O17" s="24">
        <v>188.67759000000001</v>
      </c>
      <c r="P17" s="44">
        <v>28838.637719999999</v>
      </c>
      <c r="Q17" s="32"/>
      <c r="R17" s="32"/>
      <c r="S17" s="32"/>
      <c r="T17" s="32"/>
    </row>
    <row r="18" spans="1:20" ht="114.75" customHeight="1" x14ac:dyDescent="0.25">
      <c r="A18" s="21" t="s">
        <v>45</v>
      </c>
      <c r="B18" s="24">
        <v>12.466530000000001</v>
      </c>
      <c r="C18" s="24">
        <v>10.417579999999999</v>
      </c>
      <c r="D18" s="24"/>
      <c r="E18" s="24"/>
      <c r="F18" s="24"/>
      <c r="G18" s="24"/>
      <c r="H18" s="24">
        <v>3.7250000000000001</v>
      </c>
      <c r="I18" s="24"/>
      <c r="J18" s="24">
        <v>3.7250000000000001</v>
      </c>
      <c r="K18" s="24"/>
      <c r="L18" s="24"/>
      <c r="M18" s="24"/>
      <c r="N18" s="24"/>
      <c r="O18" s="24"/>
      <c r="P18" s="44">
        <v>30.334109999999999</v>
      </c>
      <c r="Q18" s="32"/>
      <c r="R18" s="32"/>
      <c r="S18" s="32"/>
      <c r="T18" s="32"/>
    </row>
    <row r="19" spans="1:20" ht="81" customHeight="1" x14ac:dyDescent="0.25">
      <c r="A19" s="21" t="s">
        <v>46</v>
      </c>
      <c r="B19" s="24"/>
      <c r="C19" s="24"/>
      <c r="D19" s="24"/>
      <c r="E19" s="24"/>
      <c r="F19" s="24"/>
      <c r="G19" s="24"/>
      <c r="H19" s="24"/>
      <c r="I19" s="24"/>
      <c r="J19" s="24">
        <v>300</v>
      </c>
      <c r="K19" s="24"/>
      <c r="L19" s="24"/>
      <c r="M19" s="24"/>
      <c r="N19" s="24"/>
      <c r="O19" s="24"/>
      <c r="P19" s="44">
        <v>300</v>
      </c>
      <c r="Q19" s="32"/>
      <c r="R19" s="32"/>
      <c r="S19" s="32"/>
      <c r="T19" s="32"/>
    </row>
    <row r="20" spans="1:20" ht="103.5" customHeight="1" x14ac:dyDescent="0.25">
      <c r="A20" s="21" t="s">
        <v>47</v>
      </c>
      <c r="B20" s="24">
        <v>13900</v>
      </c>
      <c r="C20" s="24">
        <v>2200</v>
      </c>
      <c r="D20" s="24">
        <v>250</v>
      </c>
      <c r="E20" s="24"/>
      <c r="F20" s="24">
        <v>14.5</v>
      </c>
      <c r="G20" s="24">
        <v>293.18457000000001</v>
      </c>
      <c r="H20" s="24"/>
      <c r="I20" s="24">
        <v>3.9240400000000002</v>
      </c>
      <c r="J20" s="24">
        <v>1886.6764000000001</v>
      </c>
      <c r="K20" s="24">
        <v>160</v>
      </c>
      <c r="L20" s="24">
        <v>308.02850000000001</v>
      </c>
      <c r="M20" s="24"/>
      <c r="N20" s="24"/>
      <c r="O20" s="24"/>
      <c r="P20" s="44">
        <v>19016.31351</v>
      </c>
      <c r="Q20" s="32"/>
      <c r="R20" s="32"/>
      <c r="S20" s="32"/>
      <c r="T20" s="32"/>
    </row>
    <row r="21" spans="1:20" ht="128.25" x14ac:dyDescent="0.25">
      <c r="A21" s="21" t="s">
        <v>48</v>
      </c>
      <c r="B21" s="24">
        <v>96055.725170000005</v>
      </c>
      <c r="C21" s="24">
        <v>50000</v>
      </c>
      <c r="D21" s="24">
        <v>8555.3340000000007</v>
      </c>
      <c r="E21" s="24">
        <v>1265.5722800000001</v>
      </c>
      <c r="F21" s="24">
        <v>1896.1</v>
      </c>
      <c r="G21" s="24">
        <v>4380</v>
      </c>
      <c r="H21" s="24">
        <v>4558.7026599999999</v>
      </c>
      <c r="I21" s="24">
        <v>600</v>
      </c>
      <c r="J21" s="24">
        <v>10000</v>
      </c>
      <c r="K21" s="24">
        <v>3918.88</v>
      </c>
      <c r="L21" s="24">
        <v>4886.08169</v>
      </c>
      <c r="M21" s="24">
        <v>1194.8</v>
      </c>
      <c r="N21" s="24">
        <v>4209.8942900000002</v>
      </c>
      <c r="O21" s="24">
        <v>3984.0620199999998</v>
      </c>
      <c r="P21" s="44">
        <v>195505.15211</v>
      </c>
      <c r="Q21" s="32"/>
      <c r="R21" s="32"/>
      <c r="S21" s="32"/>
      <c r="T21" s="32"/>
    </row>
    <row r="22" spans="1:20" ht="77.25" x14ac:dyDescent="0.25">
      <c r="A22" s="21" t="s">
        <v>49</v>
      </c>
      <c r="B22" s="24">
        <v>7587.3508199999997</v>
      </c>
      <c r="C22" s="24"/>
      <c r="D22" s="24"/>
      <c r="E22" s="24">
        <v>450</v>
      </c>
      <c r="F22" s="24">
        <v>102</v>
      </c>
      <c r="G22" s="24">
        <v>1130</v>
      </c>
      <c r="H22" s="24">
        <v>58.39181</v>
      </c>
      <c r="I22" s="24">
        <v>85.78219</v>
      </c>
      <c r="J22" s="24">
        <v>1500</v>
      </c>
      <c r="K22" s="24">
        <v>337</v>
      </c>
      <c r="L22" s="24"/>
      <c r="M22" s="24"/>
      <c r="N22" s="24">
        <v>818.33069999999998</v>
      </c>
      <c r="O22" s="24"/>
      <c r="P22" s="44">
        <v>12068.855519999999</v>
      </c>
      <c r="Q22" s="32"/>
      <c r="R22" s="32"/>
      <c r="S22" s="32"/>
      <c r="T22" s="32"/>
    </row>
    <row r="23" spans="1:20" ht="102.75" x14ac:dyDescent="0.25">
      <c r="A23" s="21" t="s">
        <v>50</v>
      </c>
      <c r="B23" s="24">
        <v>2868.1764800000001</v>
      </c>
      <c r="C23" s="24">
        <v>1000</v>
      </c>
      <c r="D23" s="24">
        <v>288.041</v>
      </c>
      <c r="E23" s="24">
        <v>198.65</v>
      </c>
      <c r="F23" s="24">
        <v>32.5</v>
      </c>
      <c r="G23" s="24">
        <v>37.478490000000001</v>
      </c>
      <c r="H23" s="24">
        <v>78.829939999999993</v>
      </c>
      <c r="I23" s="24"/>
      <c r="J23" s="24">
        <v>235.99799999999999</v>
      </c>
      <c r="K23" s="24">
        <v>22.956769999999999</v>
      </c>
      <c r="L23" s="24"/>
      <c r="M23" s="24"/>
      <c r="N23" s="24">
        <v>114.64928999999999</v>
      </c>
      <c r="O23" s="24">
        <v>0.28475</v>
      </c>
      <c r="P23" s="44">
        <v>4877.5647200000003</v>
      </c>
      <c r="Q23" s="32"/>
      <c r="R23" s="32"/>
      <c r="S23" s="32"/>
      <c r="T23" s="32"/>
    </row>
    <row r="24" spans="1:20" ht="77.25" x14ac:dyDescent="0.25">
      <c r="A24" s="21" t="s">
        <v>51</v>
      </c>
      <c r="B24" s="24">
        <v>444.5</v>
      </c>
      <c r="C24" s="24">
        <v>253.18564000000001</v>
      </c>
      <c r="D24" s="24"/>
      <c r="E24" s="24">
        <v>230</v>
      </c>
      <c r="F24" s="24">
        <v>103.289</v>
      </c>
      <c r="G24" s="24"/>
      <c r="H24" s="24">
        <v>94.471900000000005</v>
      </c>
      <c r="I24" s="24">
        <v>61.5</v>
      </c>
      <c r="J24" s="24">
        <v>273.25</v>
      </c>
      <c r="K24" s="24">
        <v>232.84406000000001</v>
      </c>
      <c r="L24" s="24">
        <v>41.664569999999998</v>
      </c>
      <c r="M24" s="24"/>
      <c r="N24" s="24">
        <v>85.244</v>
      </c>
      <c r="O24" s="24"/>
      <c r="P24" s="44">
        <v>1819.9491700000001</v>
      </c>
      <c r="Q24" s="32"/>
      <c r="R24" s="32"/>
      <c r="S24" s="32"/>
      <c r="T24" s="32"/>
    </row>
    <row r="25" spans="1:20" ht="90" x14ac:dyDescent="0.25">
      <c r="A25" s="21" t="s">
        <v>52</v>
      </c>
      <c r="B25" s="24"/>
      <c r="C25" s="24">
        <v>3656.8747499999999</v>
      </c>
      <c r="D25" s="24"/>
      <c r="E25" s="24"/>
      <c r="F25" s="24"/>
      <c r="G25" s="24">
        <v>383.286</v>
      </c>
      <c r="H25" s="24">
        <v>134.03</v>
      </c>
      <c r="I25" s="24"/>
      <c r="J25" s="24"/>
      <c r="K25" s="24"/>
      <c r="L25" s="24"/>
      <c r="M25" s="24"/>
      <c r="N25" s="24"/>
      <c r="O25" s="24"/>
      <c r="P25" s="44">
        <v>4174.1907499999998</v>
      </c>
      <c r="Q25" s="32"/>
      <c r="R25" s="32"/>
      <c r="S25" s="32"/>
      <c r="T25" s="32"/>
    </row>
    <row r="26" spans="1:20" ht="75" customHeight="1" x14ac:dyDescent="0.25">
      <c r="A26" s="21" t="s">
        <v>53</v>
      </c>
      <c r="B26" s="24">
        <v>27879.217860000001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44">
        <v>27879.217860000001</v>
      </c>
      <c r="Q26" s="32"/>
      <c r="R26" s="32"/>
      <c r="S26" s="32"/>
      <c r="T26" s="32"/>
    </row>
    <row r="27" spans="1:20" ht="179.25" x14ac:dyDescent="0.25">
      <c r="A27" s="21" t="s">
        <v>54</v>
      </c>
      <c r="B27" s="24">
        <v>373.11799999999999</v>
      </c>
      <c r="C27" s="24"/>
      <c r="D27" s="24">
        <v>110</v>
      </c>
      <c r="E27" s="24"/>
      <c r="F27" s="24"/>
      <c r="G27" s="24"/>
      <c r="H27" s="24"/>
      <c r="I27" s="24"/>
      <c r="J27" s="24">
        <v>199.53</v>
      </c>
      <c r="K27" s="24"/>
      <c r="L27" s="24"/>
      <c r="M27" s="24"/>
      <c r="N27" s="24"/>
      <c r="O27" s="24"/>
      <c r="P27" s="44">
        <v>682.64800000000002</v>
      </c>
      <c r="Q27" s="32"/>
      <c r="R27" s="32"/>
      <c r="S27" s="32"/>
      <c r="T27" s="32"/>
    </row>
    <row r="28" spans="1:20" ht="202.5" customHeight="1" x14ac:dyDescent="0.25">
      <c r="A28" s="21" t="s">
        <v>55</v>
      </c>
      <c r="B28" s="24"/>
      <c r="C28" s="24">
        <v>382.62675999999999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44">
        <v>382.62675999999999</v>
      </c>
      <c r="Q28" s="32"/>
      <c r="R28" s="32"/>
      <c r="S28" s="32"/>
      <c r="T28" s="32"/>
    </row>
    <row r="29" spans="1:20" ht="51.75" x14ac:dyDescent="0.25">
      <c r="A29" s="21" t="s">
        <v>56</v>
      </c>
      <c r="B29" s="24"/>
      <c r="C29" s="24"/>
      <c r="D29" s="24"/>
      <c r="E29" s="24"/>
      <c r="F29" s="24"/>
      <c r="G29" s="24"/>
      <c r="H29" s="24"/>
      <c r="I29" s="24"/>
      <c r="J29" s="24">
        <v>37209</v>
      </c>
      <c r="K29" s="24"/>
      <c r="L29" s="24"/>
      <c r="M29" s="24"/>
      <c r="N29" s="24"/>
      <c r="O29" s="24"/>
      <c r="P29" s="44">
        <v>37209</v>
      </c>
      <c r="Q29" s="32"/>
      <c r="R29" s="32"/>
      <c r="S29" s="32"/>
      <c r="T29" s="32"/>
    </row>
    <row r="30" spans="1:20" ht="64.5" x14ac:dyDescent="0.25">
      <c r="A30" s="21" t="s">
        <v>57</v>
      </c>
      <c r="B30" s="24"/>
      <c r="C30" s="24">
        <v>9360.9601899999998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4">
        <v>9360.9601899999998</v>
      </c>
      <c r="Q30" s="32"/>
      <c r="R30" s="32"/>
      <c r="S30" s="32"/>
      <c r="T30" s="32"/>
    </row>
    <row r="31" spans="1:20" ht="64.5" x14ac:dyDescent="0.25">
      <c r="A31" s="21" t="s">
        <v>58</v>
      </c>
      <c r="B31" s="24">
        <v>11620.86094</v>
      </c>
      <c r="C31" s="24">
        <v>5123.5240199999998</v>
      </c>
      <c r="D31" s="24">
        <v>1989.94686</v>
      </c>
      <c r="E31" s="24">
        <v>1104.8</v>
      </c>
      <c r="F31" s="24">
        <v>162.69999999999999</v>
      </c>
      <c r="G31" s="24">
        <v>644.91894000000002</v>
      </c>
      <c r="H31" s="24">
        <v>492.73716000000002</v>
      </c>
      <c r="I31" s="24">
        <v>-86.91807</v>
      </c>
      <c r="J31" s="24">
        <v>1641.9</v>
      </c>
      <c r="K31" s="24">
        <v>315.96346999999997</v>
      </c>
      <c r="L31" s="24">
        <v>1547.15083</v>
      </c>
      <c r="M31" s="24"/>
      <c r="N31" s="24">
        <v>1319.9515100000001</v>
      </c>
      <c r="O31" s="24">
        <v>906.01445999999999</v>
      </c>
      <c r="P31" s="44">
        <v>26783.55012</v>
      </c>
      <c r="Q31" s="32"/>
      <c r="R31" s="32"/>
      <c r="S31" s="32"/>
      <c r="T31" s="32"/>
    </row>
    <row r="32" spans="1:20" ht="64.5" x14ac:dyDescent="0.25">
      <c r="A32" s="21" t="s">
        <v>59</v>
      </c>
      <c r="B32" s="24">
        <v>25880.040819999998</v>
      </c>
      <c r="C32" s="24">
        <v>4552.7081799999996</v>
      </c>
      <c r="D32" s="24">
        <v>1796.94181</v>
      </c>
      <c r="E32" s="24"/>
      <c r="F32" s="24">
        <v>117.63778000000001</v>
      </c>
      <c r="G32" s="24">
        <v>1.0000000000000001E-5</v>
      </c>
      <c r="H32" s="24">
        <v>150.25142</v>
      </c>
      <c r="I32" s="24">
        <v>156.74349000000001</v>
      </c>
      <c r="J32" s="24">
        <v>2346.0643500000001</v>
      </c>
      <c r="K32" s="24">
        <v>104.38305</v>
      </c>
      <c r="L32" s="24">
        <v>1016.19792</v>
      </c>
      <c r="M32" s="24"/>
      <c r="N32" s="24">
        <v>347.53651000000002</v>
      </c>
      <c r="O32" s="24"/>
      <c r="P32" s="44">
        <v>36468.505340000003</v>
      </c>
      <c r="Q32" s="32"/>
      <c r="R32" s="32"/>
      <c r="S32" s="32"/>
      <c r="T32" s="32"/>
    </row>
    <row r="33" spans="1:20" ht="39" x14ac:dyDescent="0.25">
      <c r="A33" s="21" t="s">
        <v>60</v>
      </c>
      <c r="B33" s="24"/>
      <c r="C33" s="24">
        <v>635.64692000000002</v>
      </c>
      <c r="D33" s="24">
        <v>187.93100000000001</v>
      </c>
      <c r="E33" s="24"/>
      <c r="F33" s="24"/>
      <c r="G33" s="24"/>
      <c r="H33" s="24">
        <v>304.98599999999999</v>
      </c>
      <c r="I33" s="24"/>
      <c r="J33" s="24">
        <v>673.10338000000002</v>
      </c>
      <c r="K33" s="24">
        <v>109.97199999999999</v>
      </c>
      <c r="L33" s="24">
        <v>597.43700000000001</v>
      </c>
      <c r="M33" s="24">
        <v>27.492999999999999</v>
      </c>
      <c r="N33" s="24"/>
      <c r="O33" s="24"/>
      <c r="P33" s="44">
        <v>2536.5693000000001</v>
      </c>
      <c r="Q33" s="32"/>
      <c r="R33" s="32"/>
      <c r="S33" s="32"/>
      <c r="T33" s="32"/>
    </row>
    <row r="34" spans="1:20" ht="39" x14ac:dyDescent="0.25">
      <c r="A34" s="21" t="s">
        <v>61</v>
      </c>
      <c r="B34" s="24">
        <v>1520.4619700000001</v>
      </c>
      <c r="C34" s="24">
        <v>859.95609000000002</v>
      </c>
      <c r="D34" s="24"/>
      <c r="E34" s="24">
        <v>404.98599999999999</v>
      </c>
      <c r="F34" s="24"/>
      <c r="G34" s="24"/>
      <c r="H34" s="24"/>
      <c r="I34" s="24"/>
      <c r="J34" s="24">
        <v>736.81262000000004</v>
      </c>
      <c r="K34" s="24"/>
      <c r="L34" s="24"/>
      <c r="M34" s="24"/>
      <c r="N34" s="24"/>
      <c r="O34" s="24"/>
      <c r="P34" s="44">
        <v>3522.21668</v>
      </c>
      <c r="Q34" s="32"/>
      <c r="R34" s="32"/>
      <c r="S34" s="32"/>
      <c r="T34" s="32"/>
    </row>
    <row r="35" spans="1:20" ht="39" x14ac:dyDescent="0.25">
      <c r="A35" s="21" t="s">
        <v>62</v>
      </c>
      <c r="B35" s="24"/>
      <c r="C35" s="24">
        <v>146.30170000000001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44">
        <v>146.30170000000001</v>
      </c>
      <c r="Q35" s="32"/>
      <c r="R35" s="32"/>
      <c r="S35" s="32"/>
      <c r="T35" s="32"/>
    </row>
    <row r="36" spans="1:20" ht="26.25" x14ac:dyDescent="0.25">
      <c r="A36" s="21" t="s">
        <v>63</v>
      </c>
      <c r="B36" s="24"/>
      <c r="C36" s="24"/>
      <c r="D36" s="24"/>
      <c r="E36" s="24"/>
      <c r="F36" s="24"/>
      <c r="G36" s="24"/>
      <c r="H36" s="24"/>
      <c r="I36" s="24"/>
      <c r="J36" s="24">
        <v>23774.243999999999</v>
      </c>
      <c r="K36" s="24"/>
      <c r="L36" s="24"/>
      <c r="M36" s="24"/>
      <c r="N36" s="24"/>
      <c r="O36" s="24"/>
      <c r="P36" s="44">
        <v>23774.243999999999</v>
      </c>
      <c r="Q36" s="32"/>
      <c r="R36" s="32"/>
      <c r="S36" s="32"/>
      <c r="T36" s="32"/>
    </row>
    <row r="37" spans="1:20" x14ac:dyDescent="0.25">
      <c r="A37" s="22" t="s">
        <v>64</v>
      </c>
      <c r="B37" s="25">
        <v>370118.61916</v>
      </c>
      <c r="C37" s="25">
        <v>230701.07449</v>
      </c>
      <c r="D37" s="25">
        <v>75623.820120000004</v>
      </c>
      <c r="E37" s="25">
        <v>30185.008000000002</v>
      </c>
      <c r="F37" s="25">
        <v>6517.7923799999999</v>
      </c>
      <c r="G37" s="25">
        <v>75846.544309999997</v>
      </c>
      <c r="H37" s="25">
        <v>27134.57444</v>
      </c>
      <c r="I37" s="25">
        <v>20252.268459999999</v>
      </c>
      <c r="J37" s="25">
        <v>129998.16426000001</v>
      </c>
      <c r="K37" s="25">
        <v>27151.573560000001</v>
      </c>
      <c r="L37" s="25">
        <v>79419.44051</v>
      </c>
      <c r="M37" s="25">
        <v>27112.519609999999</v>
      </c>
      <c r="N37" s="25">
        <v>62265.805189999999</v>
      </c>
      <c r="O37" s="25">
        <v>23864.450440000001</v>
      </c>
      <c r="P37" s="44">
        <v>1186191.65493</v>
      </c>
      <c r="Q37" s="40"/>
      <c r="R37" s="40"/>
      <c r="S37" s="40"/>
      <c r="T37" s="40"/>
    </row>
    <row r="38" spans="1:20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20" x14ac:dyDescent="0.25">
      <c r="A39" s="36" t="s">
        <v>30</v>
      </c>
      <c r="B39" s="45">
        <f>P37+Учреждения!B93</f>
        <v>3251307.6894800002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20" ht="32.25" customHeight="1" x14ac:dyDescent="0.25">
      <c r="A40" s="36" t="s">
        <v>147</v>
      </c>
      <c r="B40" s="45">
        <v>5603050.0999999996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</sheetData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&amp;C&amp;P</oddFooter>
  </headerFooter>
  <rowBreaks count="4" manualBreakCount="4">
    <brk id="12" max="15" man="1"/>
    <brk id="16" max="15" man="1"/>
    <brk id="22" max="15" man="1"/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2022-12-13T02:47:12Z</dcterms:modified>
</cp:coreProperties>
</file>