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Учреждения!$27:$28</definedName>
    <definedName name="_xlnm.Print_Area" localSheetId="1">'Муниципальные районы'!$A$1:$P$34</definedName>
    <definedName name="_xlnm.Print_Area" localSheetId="0">Учреждения!$A$1:$E$65</definedName>
  </definedNames>
  <calcPr calcId="162913"/>
</workbook>
</file>

<file path=xl/calcChain.xml><?xml version="1.0" encoding="utf-8"?>
<calcChain xmlns="http://schemas.openxmlformats.org/spreadsheetml/2006/main">
  <c r="E9" i="1" l="1"/>
  <c r="B32" i="2" l="1"/>
  <c r="E23" i="1" s="1"/>
  <c r="E8" i="1" s="1"/>
  <c r="A2" i="2" l="1"/>
  <c r="B2" i="2" s="1"/>
  <c r="C2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<sst xmlns="http://schemas.openxmlformats.org/spreadsheetml/2006/main" count="111" uniqueCount="111">
  <si>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</si>
  <si>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</si>
  <si>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</si>
  <si>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</si>
  <si>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</si>
  <si>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</si>
  <si>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</si>
  <si>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</si>
  <si>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</si>
  <si>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</si>
  <si>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</si>
  <si>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</si>
  <si>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</si>
  <si>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</si>
  <si>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</si>
  <si>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</si>
  <si>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</si>
  <si>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</si>
  <si>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</si>
  <si>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</si>
  <si>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</si>
  <si>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</si>
  <si>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</si>
  <si>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</si>
  <si>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</si>
  <si>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</si>
  <si>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</si>
  <si>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</si>
  <si>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</si>
  <si>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</si>
  <si>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</si>
  <si>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</si>
  <si>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</si>
  <si>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Субсидии местным бюджетам на софинансирование расходов на оплату труда работников муниципальных учреждений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</si>
  <si>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</si>
  <si>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</si>
  <si>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</si>
  <si>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</si>
  <si>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</si>
  <si>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</si>
  <si>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</si>
  <si>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</si>
  <si>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</si>
  <si>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</si>
  <si>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</si>
  <si>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</si>
  <si>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</si>
  <si>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</si>
  <si>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</si>
  <si>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государственных полномочий Камчатского края  по оказанию государственной социальной помощи на основании социального контракта малоимущим гражданам</t>
  </si>
  <si>
    <t>Субвенции на осуществление  отдельных государственных полномочий Камчатского края в области обращения с животными без владельцев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</si>
  <si>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</si>
  <si>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(надзора) и регионального государственного лицензионного контроля за осуществлением предпринимательской деятельности по управлению многоквартирными домами</t>
  </si>
  <si>
    <t>Субвенции для осуществления  государственных полномочий Камчатского края по предоставлению гражданам, находящимся в трудной жизненной ситуации, проживающим в Камчатском крае, социальной поддержки в форме материальной помощи</t>
  </si>
  <si>
    <t>Расходы, связанные с особым режимом безопасного функционирования закрытых административно-территориальных образований</t>
  </si>
  <si>
    <t>Финансовое обеспечение дорожной деятельности</t>
  </si>
  <si>
    <t>Оказание государственной социальной помощи на основании социального контракта отдельным категориям граждан</t>
  </si>
  <si>
    <t>Всего:</t>
  </si>
  <si>
    <t>20.01.2023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</si>
  <si>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</si>
  <si>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</si>
  <si>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</si>
  <si>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</si>
  <si>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</si>
  <si>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</si>
  <si>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</si>
  <si>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</si>
  <si>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</si>
  <si>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</si>
  <si>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</si>
  <si>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</si>
  <si>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</si>
  <si>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</si>
  <si>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</si>
  <si>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</si>
  <si>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</si>
  <si>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</si>
  <si>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</si>
  <si>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</si>
  <si>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</si>
  <si>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</si>
  <si>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</si>
  <si>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</si>
  <si>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</si>
  <si>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</si>
  <si>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</si>
  <si>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</si>
  <si>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</si>
  <si>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</si>
  <si>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</si>
  <si>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</si>
  <si>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</si>
  <si>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</si>
  <si>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ИТОГО</t>
  </si>
  <si>
    <t>09.01.2023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</si>
  <si>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</si>
  <si>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</si>
  <si>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</si>
  <si>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субъектов Российской Федерации на осуществление ежемесячных выплат на детей в возрасте от трех до семи лет включительно</t>
  </si>
  <si>
    <t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</si>
  <si>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</si>
  <si>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субъектов Российской Федерации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</si>
  <si>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</si>
  <si>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</si>
  <si>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</si>
  <si>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Справочно:</t>
  </si>
  <si>
    <t>Остатки бюджетных средств на 23.01.2023г.</t>
  </si>
  <si>
    <t>Дотации бюджетам субъектов Российской Федерации на выравнивание бюджетной обеспеченности</t>
  </si>
  <si>
    <t>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</t>
  </si>
  <si>
    <t>Дотации бюджетам субъектов Российской Федерации, связанные с особым режимом безопасного функционирования закрытых административно-территориальных образований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</si>
  <si>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сопровождения, с денежными средствами территориального фонда обязательного медицинского страхования Камчатского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</si>
</sst>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2"/>
    </font>
    <font>
      <i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thin">
        <color indexed="64"/>
      </right>
      <top style="thin">
        <color indexed="64"/>
      </top>
      <bottom style="hair">
        <color rgb="FF000000"/>
      </bottom>
      <diagonal/>
    </border>
  </borders>
  <cellStyleXfs count="3">
    <xf numFmtId="0" fontId="0" fillId="0" borderId="0"/>
    <xf numFmtId="0" fontId="16" fillId="0" borderId="0"/>
    <xf numFmtId="0" fontId="16" fillId="0" borderId="0" applyNumberFormat="0" applyBorder="0" applyAlignment="0"/>
  </cellStyleXfs>
  <cellXfs count="7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14" fontId="14" fillId="0" borderId="0" xfId="0" applyNumberFormat="1" applyFont="1"/>
    <xf numFmtId="164" fontId="2" fillId="2" borderId="4" xfId="0" applyNumberFormat="1" applyFont="1" applyFill="1" applyBorder="1" applyAlignment="1"/>
    <xf numFmtId="164" fontId="18" fillId="0" borderId="4" xfId="0" applyNumberFormat="1" applyFont="1" applyFill="1" applyBorder="1" applyAlignment="1">
      <alignment horizontal="right" vertical="center" wrapText="1"/>
    </xf>
    <xf numFmtId="164" fontId="17" fillId="0" borderId="7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49" fontId="17" fillId="0" borderId="8" xfId="0" applyNumberFormat="1" applyFont="1" applyFill="1" applyBorder="1" applyAlignment="1" applyProtection="1">
      <alignment horizontal="left" vertical="center" wrapText="1"/>
    </xf>
    <xf numFmtId="49" fontId="17" fillId="0" borderId="9" xfId="0" applyNumberFormat="1" applyFont="1" applyFill="1" applyBorder="1" applyAlignment="1" applyProtection="1">
      <alignment horizontal="left" vertical="center" wrapText="1"/>
    </xf>
    <xf numFmtId="49" fontId="17" fillId="0" borderId="10" xfId="0" applyNumberFormat="1" applyFont="1" applyFill="1" applyBorder="1" applyAlignment="1" applyProtection="1">
      <alignment horizontal="left" vertical="center" wrapText="1"/>
    </xf>
    <xf numFmtId="164" fontId="18" fillId="0" borderId="4" xfId="0" applyNumberFormat="1" applyFont="1" applyFill="1" applyBorder="1" applyAlignment="1">
      <alignment horizontal="left" wrapText="1"/>
    </xf>
    <xf numFmtId="0" fontId="18" fillId="0" borderId="4" xfId="0" applyFont="1" applyFill="1" applyBorder="1" applyAlignment="1">
      <alignment horizontal="left" wrapText="1"/>
    </xf>
    <xf numFmtId="0" fontId="18" fillId="0" borderId="4" xfId="0" applyFont="1" applyBorder="1" applyAlignment="1">
      <alignment horizontal="left" wrapText="1"/>
    </xf>
    <xf numFmtId="0" fontId="18" fillId="0" borderId="4" xfId="0" applyFont="1" applyBorder="1" applyAlignment="1">
      <alignment horizontal="left"/>
    </xf>
    <xf numFmtId="0" fontId="19" fillId="0" borderId="0" xfId="0" applyFont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view="pageBreakPreview" topLeftCell="A13" zoomScaleNormal="100" zoomScaleSheetLayoutView="100" workbookViewId="0">
      <selection activeCell="A22" sqref="A22:D22"/>
    </sheetView>
  </sheetViews>
  <sheetFormatPr defaultColWidth="8.7109375" defaultRowHeight="15" x14ac:dyDescent="0.25"/>
  <cols>
    <col min="1" max="1" width="69.28515625" style="30" customWidth="1"/>
    <col min="2" max="2" width="13.85546875" style="30" customWidth="1"/>
    <col min="3" max="4" width="14.42578125" style="30" customWidth="1"/>
    <col min="5" max="5" width="12.42578125" style="30" customWidth="1"/>
    <col min="6" max="6" width="12.5703125" style="30" customWidth="1"/>
    <col min="7" max="7" width="16" style="30" bestFit="1" customWidth="1"/>
    <col min="8" max="8" width="8.7109375" style="30"/>
    <col min="9" max="9" width="10.140625" style="30" bestFit="1" customWidth="1"/>
    <col min="10" max="16384" width="8.7109375" style="30"/>
  </cols>
  <sheetData>
    <row r="1" spans="1:9" ht="15.75" x14ac:dyDescent="0.25">
      <c r="A1" s="49" t="s">
        <v>0</v>
      </c>
      <c r="B1" s="49"/>
      <c r="C1" s="49"/>
      <c r="D1" s="49"/>
      <c r="E1" s="49"/>
      <c r="F1" s="36" t="s">
        <v>94</v>
      </c>
      <c r="G1" s="37" t="str">
        <f>TEXT(F1,"[$-FC19]ДД ММММ")</f>
        <v>09 января</v>
      </c>
      <c r="H1" s="37" t="str">
        <f>TEXT(F1,"[$-FC19]ДД.ММ.ГГГ \г")</f>
        <v>09.01.2023 г</v>
      </c>
    </row>
    <row r="2" spans="1:9" ht="15.75" x14ac:dyDescent="0.25">
      <c r="A2" s="49" t="str">
        <f>CONCATENATE("с ",G1," по ",G2,"ода")</f>
        <v>с 09 января по 22 января 2023 года</v>
      </c>
      <c r="B2" s="49"/>
      <c r="C2" s="49"/>
      <c r="D2" s="49"/>
      <c r="E2" s="49"/>
      <c r="F2" s="45">
        <v>44948</v>
      </c>
      <c r="G2" s="37" t="str">
        <f>TEXT(F2,"[$-FC19]ДД ММММ ГГГ \г")</f>
        <v>22 января 2023 г</v>
      </c>
      <c r="H2" s="37" t="str">
        <f>TEXT(F2,"[$-FC19]ДД.ММ.ГГГ \г")</f>
        <v>22.01.2023 г</v>
      </c>
      <c r="I2" s="38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50" t="str">
        <f>CONCATENATE("Остатки средств на ",H1,".")</f>
        <v>Остатки средств на 09.01.2023 г.</v>
      </c>
      <c r="B5" s="51"/>
      <c r="C5" s="51"/>
      <c r="D5" s="52"/>
      <c r="E5" s="46">
        <v>6773479.7999999998</v>
      </c>
      <c r="F5" s="38"/>
    </row>
    <row r="6" spans="1:9" x14ac:dyDescent="0.25">
      <c r="A6" s="9"/>
      <c r="B6" s="10"/>
      <c r="C6" s="10"/>
      <c r="D6" s="10"/>
      <c r="E6" s="11"/>
    </row>
    <row r="7" spans="1:9" x14ac:dyDescent="0.25">
      <c r="A7" s="59" t="s">
        <v>2</v>
      </c>
      <c r="B7" s="60"/>
      <c r="C7" s="60"/>
      <c r="D7" s="60"/>
      <c r="E7" s="12"/>
    </row>
    <row r="8" spans="1:9" x14ac:dyDescent="0.25">
      <c r="A8" s="54" t="s">
        <v>3</v>
      </c>
      <c r="B8" s="60"/>
      <c r="C8" s="60"/>
      <c r="D8" s="60"/>
      <c r="E8" s="8">
        <f>E23-E9-E25</f>
        <v>1023331.4462100009</v>
      </c>
    </row>
    <row r="9" spans="1:9" x14ac:dyDescent="0.25">
      <c r="A9" s="61" t="s">
        <v>4</v>
      </c>
      <c r="B9" s="60"/>
      <c r="C9" s="60"/>
      <c r="D9" s="60"/>
      <c r="E9" s="13">
        <f>SUM(E10:E22)</f>
        <v>3965627.0098000001</v>
      </c>
    </row>
    <row r="10" spans="1:9" ht="17.25" customHeight="1" x14ac:dyDescent="0.25">
      <c r="A10" s="62" t="s">
        <v>107</v>
      </c>
      <c r="B10" s="63"/>
      <c r="C10" s="63"/>
      <c r="D10" s="64"/>
      <c r="E10" s="48">
        <v>3681512.1</v>
      </c>
    </row>
    <row r="11" spans="1:9" ht="29.25" customHeight="1" x14ac:dyDescent="0.25">
      <c r="A11" s="62" t="s">
        <v>108</v>
      </c>
      <c r="B11" s="63"/>
      <c r="C11" s="63"/>
      <c r="D11" s="64"/>
      <c r="E11" s="48">
        <v>66137.8</v>
      </c>
    </row>
    <row r="12" spans="1:9" ht="30.75" customHeight="1" x14ac:dyDescent="0.25">
      <c r="A12" s="62" t="s">
        <v>109</v>
      </c>
      <c r="B12" s="63"/>
      <c r="C12" s="63"/>
      <c r="D12" s="64"/>
      <c r="E12" s="48">
        <v>80984</v>
      </c>
    </row>
    <row r="13" spans="1:9" ht="17.25" customHeight="1" x14ac:dyDescent="0.25">
      <c r="A13" s="62" t="s">
        <v>95</v>
      </c>
      <c r="B13" s="63"/>
      <c r="C13" s="63"/>
      <c r="D13" s="64"/>
      <c r="E13" s="48">
        <v>48945.777560000002</v>
      </c>
    </row>
    <row r="14" spans="1:9" ht="46.5" customHeight="1" x14ac:dyDescent="0.25">
      <c r="A14" s="62" t="s">
        <v>96</v>
      </c>
      <c r="B14" s="63"/>
      <c r="C14" s="63"/>
      <c r="D14" s="64"/>
      <c r="E14" s="48">
        <v>4456.8170899999996</v>
      </c>
    </row>
    <row r="15" spans="1:9" ht="30.75" customHeight="1" x14ac:dyDescent="0.25">
      <c r="A15" s="62" t="s">
        <v>97</v>
      </c>
      <c r="B15" s="63"/>
      <c r="C15" s="63"/>
      <c r="D15" s="64"/>
      <c r="E15" s="48">
        <v>2916.73045</v>
      </c>
    </row>
    <row r="16" spans="1:9" ht="30.75" customHeight="1" x14ac:dyDescent="0.25">
      <c r="A16" s="62" t="s">
        <v>98</v>
      </c>
      <c r="B16" s="63"/>
      <c r="C16" s="63"/>
      <c r="D16" s="64"/>
      <c r="E16" s="48">
        <v>59498.524510000003</v>
      </c>
    </row>
    <row r="17" spans="1:6" ht="42.75" customHeight="1" x14ac:dyDescent="0.25">
      <c r="A17" s="62" t="s">
        <v>99</v>
      </c>
      <c r="B17" s="63"/>
      <c r="C17" s="63"/>
      <c r="D17" s="64"/>
      <c r="E17" s="48">
        <v>62.946510000000004</v>
      </c>
    </row>
    <row r="18" spans="1:6" ht="17.25" customHeight="1" x14ac:dyDescent="0.25">
      <c r="A18" s="62" t="s">
        <v>100</v>
      </c>
      <c r="B18" s="63"/>
      <c r="C18" s="63"/>
      <c r="D18" s="64"/>
      <c r="E18" s="48">
        <v>1901.2730100000001</v>
      </c>
    </row>
    <row r="19" spans="1:6" ht="17.25" customHeight="1" x14ac:dyDescent="0.25">
      <c r="A19" s="62" t="s">
        <v>101</v>
      </c>
      <c r="B19" s="63"/>
      <c r="C19" s="63"/>
      <c r="D19" s="64"/>
      <c r="E19" s="48">
        <v>5196.0486199999996</v>
      </c>
    </row>
    <row r="20" spans="1:6" ht="36" customHeight="1" x14ac:dyDescent="0.25">
      <c r="A20" s="62" t="s">
        <v>102</v>
      </c>
      <c r="B20" s="63"/>
      <c r="C20" s="63"/>
      <c r="D20" s="64"/>
      <c r="E20" s="48">
        <v>10491.061830000001</v>
      </c>
    </row>
    <row r="21" spans="1:6" ht="17.25" customHeight="1" x14ac:dyDescent="0.25">
      <c r="A21" s="62" t="s">
        <v>103</v>
      </c>
      <c r="B21" s="63"/>
      <c r="C21" s="63"/>
      <c r="D21" s="64"/>
      <c r="E21" s="48">
        <v>153.93312</v>
      </c>
    </row>
    <row r="22" spans="1:6" ht="33" customHeight="1" x14ac:dyDescent="0.25">
      <c r="A22" s="62" t="s">
        <v>104</v>
      </c>
      <c r="B22" s="63"/>
      <c r="C22" s="63"/>
      <c r="D22" s="64"/>
      <c r="E22" s="48">
        <v>3369.9971</v>
      </c>
    </row>
    <row r="23" spans="1:6" x14ac:dyDescent="0.25">
      <c r="A23" s="53" t="s">
        <v>5</v>
      </c>
      <c r="B23" s="54"/>
      <c r="C23" s="54"/>
      <c r="D23" s="54"/>
      <c r="E23" s="12">
        <f>'Муниципальные районы'!B33-Учреждения!E5+'Муниципальные районы'!B32</f>
        <v>6384203.156010001</v>
      </c>
    </row>
    <row r="24" spans="1:6" x14ac:dyDescent="0.25">
      <c r="A24" s="65" t="s">
        <v>105</v>
      </c>
      <c r="B24" s="66"/>
      <c r="C24" s="66"/>
      <c r="D24" s="66"/>
      <c r="E24" s="12"/>
    </row>
    <row r="25" spans="1:6" s="69" customFormat="1" ht="76.5" customHeight="1" x14ac:dyDescent="0.25">
      <c r="A25" s="67" t="s">
        <v>110</v>
      </c>
      <c r="B25" s="68"/>
      <c r="C25" s="68"/>
      <c r="D25" s="68"/>
      <c r="E25" s="47">
        <v>1395244.7</v>
      </c>
    </row>
    <row r="26" spans="1:6" ht="15.75" customHeight="1" x14ac:dyDescent="0.25">
      <c r="A26" s="14"/>
      <c r="B26" s="15"/>
      <c r="C26" s="15"/>
      <c r="D26" s="6"/>
      <c r="E26" s="16"/>
    </row>
    <row r="27" spans="1:6" x14ac:dyDescent="0.25">
      <c r="A27" s="55" t="s">
        <v>14</v>
      </c>
      <c r="B27" s="57" t="s">
        <v>6</v>
      </c>
      <c r="C27" s="58" t="s">
        <v>7</v>
      </c>
      <c r="D27" s="58"/>
      <c r="E27" s="58"/>
    </row>
    <row r="28" spans="1:6" ht="90" x14ac:dyDescent="0.25">
      <c r="A28" s="56"/>
      <c r="B28" s="57"/>
      <c r="C28" s="17" t="s">
        <v>8</v>
      </c>
      <c r="D28" s="17" t="s">
        <v>9</v>
      </c>
      <c r="E28" s="17" t="s">
        <v>10</v>
      </c>
    </row>
    <row r="29" spans="1:6" x14ac:dyDescent="0.25">
      <c r="A29" s="18" t="s">
        <v>59</v>
      </c>
      <c r="B29" s="41">
        <v>5172.9891900000002</v>
      </c>
      <c r="C29" s="41">
        <v>4741.9207200000001</v>
      </c>
      <c r="D29" s="41"/>
      <c r="E29" s="41"/>
      <c r="F29" s="40"/>
    </row>
    <row r="30" spans="1:6" x14ac:dyDescent="0.25">
      <c r="A30" s="18" t="s">
        <v>60</v>
      </c>
      <c r="B30" s="41">
        <v>4050</v>
      </c>
      <c r="C30" s="41">
        <v>3400</v>
      </c>
      <c r="D30" s="41"/>
      <c r="E30" s="41"/>
      <c r="F30" s="40"/>
    </row>
    <row r="31" spans="1:6" x14ac:dyDescent="0.25">
      <c r="A31" s="18" t="s">
        <v>61</v>
      </c>
      <c r="B31" s="41">
        <v>7261</v>
      </c>
      <c r="C31" s="41">
        <v>5000</v>
      </c>
      <c r="D31" s="41"/>
      <c r="E31" s="41"/>
      <c r="F31" s="40"/>
    </row>
    <row r="32" spans="1:6" x14ac:dyDescent="0.25">
      <c r="A32" s="18" t="s">
        <v>62</v>
      </c>
      <c r="B32" s="41">
        <v>82902.131099999999</v>
      </c>
      <c r="C32" s="41">
        <v>15162.323420000001</v>
      </c>
      <c r="D32" s="41">
        <v>841.67367999999999</v>
      </c>
      <c r="E32" s="41">
        <v>30</v>
      </c>
      <c r="F32" s="40"/>
    </row>
    <row r="33" spans="1:6" ht="30" x14ac:dyDescent="0.25">
      <c r="A33" s="18" t="s">
        <v>63</v>
      </c>
      <c r="B33" s="41">
        <v>1693.0634500000001</v>
      </c>
      <c r="C33" s="41">
        <v>1586.56492</v>
      </c>
      <c r="D33" s="41"/>
      <c r="E33" s="41"/>
      <c r="F33" s="40"/>
    </row>
    <row r="34" spans="1:6" x14ac:dyDescent="0.25">
      <c r="A34" s="18" t="s">
        <v>64</v>
      </c>
      <c r="B34" s="41">
        <v>12812.42901</v>
      </c>
      <c r="C34" s="41">
        <v>5400</v>
      </c>
      <c r="D34" s="41"/>
      <c r="E34" s="41"/>
      <c r="F34" s="40"/>
    </row>
    <row r="35" spans="1:6" x14ac:dyDescent="0.25">
      <c r="A35" s="18" t="s">
        <v>65</v>
      </c>
      <c r="B35" s="41">
        <v>4464.7809999999999</v>
      </c>
      <c r="C35" s="41">
        <v>3595.3</v>
      </c>
      <c r="D35" s="41">
        <v>824.7</v>
      </c>
      <c r="E35" s="41"/>
      <c r="F35" s="40"/>
    </row>
    <row r="36" spans="1:6" ht="30" x14ac:dyDescent="0.25">
      <c r="A36" s="18" t="s">
        <v>66</v>
      </c>
      <c r="B36" s="41">
        <v>58700.880680000002</v>
      </c>
      <c r="C36" s="41">
        <v>2900</v>
      </c>
      <c r="D36" s="41">
        <v>50</v>
      </c>
      <c r="E36" s="41"/>
      <c r="F36" s="40"/>
    </row>
    <row r="37" spans="1:6" x14ac:dyDescent="0.25">
      <c r="A37" s="18" t="s">
        <v>67</v>
      </c>
      <c r="B37" s="41">
        <v>28296.675299999999</v>
      </c>
      <c r="C37" s="41">
        <v>6500</v>
      </c>
      <c r="D37" s="41"/>
      <c r="E37" s="41"/>
      <c r="F37" s="40"/>
    </row>
    <row r="38" spans="1:6" x14ac:dyDescent="0.25">
      <c r="A38" s="18" t="s">
        <v>68</v>
      </c>
      <c r="B38" s="41">
        <v>42757.924209999997</v>
      </c>
      <c r="C38" s="41">
        <v>9920</v>
      </c>
      <c r="D38" s="41">
        <v>3015.4</v>
      </c>
      <c r="E38" s="41"/>
      <c r="F38" s="40"/>
    </row>
    <row r="39" spans="1:6" x14ac:dyDescent="0.25">
      <c r="A39" s="18" t="s">
        <v>69</v>
      </c>
      <c r="B39" s="41">
        <v>249170.87398999999</v>
      </c>
      <c r="C39" s="41">
        <v>8441.5</v>
      </c>
      <c r="D39" s="41">
        <v>2554</v>
      </c>
      <c r="E39" s="41">
        <v>350.94018</v>
      </c>
      <c r="F39" s="40"/>
    </row>
    <row r="40" spans="1:6" x14ac:dyDescent="0.25">
      <c r="A40" s="18" t="s">
        <v>70</v>
      </c>
      <c r="B40" s="41">
        <v>544010.94278000004</v>
      </c>
      <c r="C40" s="41">
        <v>21749.69167</v>
      </c>
      <c r="D40" s="41">
        <v>341.7</v>
      </c>
      <c r="E40" s="41">
        <v>271536.03700000001</v>
      </c>
      <c r="F40" s="40"/>
    </row>
    <row r="41" spans="1:6" ht="30" x14ac:dyDescent="0.25">
      <c r="A41" s="18" t="s">
        <v>71</v>
      </c>
      <c r="B41" s="41">
        <v>710239.87713000004</v>
      </c>
      <c r="C41" s="41">
        <v>10830</v>
      </c>
      <c r="D41" s="41">
        <v>4901</v>
      </c>
      <c r="E41" s="41">
        <v>534162.48696999997</v>
      </c>
      <c r="F41" s="40"/>
    </row>
    <row r="42" spans="1:6" x14ac:dyDescent="0.25">
      <c r="A42" s="18" t="s">
        <v>72</v>
      </c>
      <c r="B42" s="41">
        <v>76265.069610000006</v>
      </c>
      <c r="C42" s="41">
        <v>1300</v>
      </c>
      <c r="D42" s="41"/>
      <c r="E42" s="41"/>
      <c r="F42" s="40"/>
    </row>
    <row r="43" spans="1:6" x14ac:dyDescent="0.25">
      <c r="A43" s="18" t="s">
        <v>73</v>
      </c>
      <c r="B43" s="41">
        <v>100537.12831</v>
      </c>
      <c r="C43" s="41">
        <v>24226.261340000001</v>
      </c>
      <c r="D43" s="41">
        <v>528.42903999999999</v>
      </c>
      <c r="E43" s="41"/>
      <c r="F43" s="40"/>
    </row>
    <row r="44" spans="1:6" x14ac:dyDescent="0.25">
      <c r="A44" s="18" t="s">
        <v>74</v>
      </c>
      <c r="B44" s="41">
        <v>5030</v>
      </c>
      <c r="C44" s="41">
        <v>1500</v>
      </c>
      <c r="D44" s="41"/>
      <c r="E44" s="41"/>
      <c r="F44" s="40"/>
    </row>
    <row r="45" spans="1:6" ht="30" x14ac:dyDescent="0.25">
      <c r="A45" s="18" t="s">
        <v>75</v>
      </c>
      <c r="B45" s="41">
        <v>9022.8145999999997</v>
      </c>
      <c r="C45" s="41">
        <v>3000</v>
      </c>
      <c r="D45" s="41">
        <v>1000</v>
      </c>
      <c r="E45" s="41"/>
      <c r="F45" s="40"/>
    </row>
    <row r="46" spans="1:6" x14ac:dyDescent="0.25">
      <c r="A46" s="18" t="s">
        <v>76</v>
      </c>
      <c r="B46" s="41">
        <v>37389.820509999998</v>
      </c>
      <c r="C46" s="41">
        <v>14538.66613</v>
      </c>
      <c r="D46" s="41">
        <v>3126.1</v>
      </c>
      <c r="E46" s="41">
        <v>17211.88522</v>
      </c>
      <c r="F46" s="40"/>
    </row>
    <row r="47" spans="1:6" x14ac:dyDescent="0.25">
      <c r="A47" s="18" t="s">
        <v>77</v>
      </c>
      <c r="B47" s="41">
        <v>20621.05661</v>
      </c>
      <c r="C47" s="41">
        <v>2000</v>
      </c>
      <c r="D47" s="41">
        <v>500</v>
      </c>
      <c r="E47" s="41"/>
      <c r="F47" s="40"/>
    </row>
    <row r="48" spans="1:6" x14ac:dyDescent="0.25">
      <c r="A48" s="18" t="s">
        <v>78</v>
      </c>
      <c r="B48" s="41">
        <v>105225.09436</v>
      </c>
      <c r="C48" s="41">
        <v>5800</v>
      </c>
      <c r="D48" s="41"/>
      <c r="E48" s="41"/>
      <c r="F48" s="40"/>
    </row>
    <row r="49" spans="1:6" ht="30" x14ac:dyDescent="0.25">
      <c r="A49" s="18" t="s">
        <v>79</v>
      </c>
      <c r="B49" s="41">
        <v>15335.766670000001</v>
      </c>
      <c r="C49" s="41">
        <v>11000</v>
      </c>
      <c r="D49" s="41"/>
      <c r="E49" s="41"/>
      <c r="F49" s="40"/>
    </row>
    <row r="50" spans="1:6" x14ac:dyDescent="0.25">
      <c r="A50" s="18" t="s">
        <v>80</v>
      </c>
      <c r="B50" s="41">
        <v>1770</v>
      </c>
      <c r="C50" s="41">
        <v>1000</v>
      </c>
      <c r="D50" s="41">
        <v>400</v>
      </c>
      <c r="E50" s="41"/>
      <c r="F50" s="40"/>
    </row>
    <row r="51" spans="1:6" x14ac:dyDescent="0.25">
      <c r="A51" s="18" t="s">
        <v>81</v>
      </c>
      <c r="B51" s="41">
        <v>2035.184</v>
      </c>
      <c r="C51" s="41">
        <v>1500</v>
      </c>
      <c r="D51" s="41">
        <v>50</v>
      </c>
      <c r="E51" s="41"/>
      <c r="F51" s="40"/>
    </row>
    <row r="52" spans="1:6" x14ac:dyDescent="0.25">
      <c r="A52" s="18" t="s">
        <v>82</v>
      </c>
      <c r="B52" s="41">
        <v>2065</v>
      </c>
      <c r="C52" s="41">
        <v>2000</v>
      </c>
      <c r="D52" s="41"/>
      <c r="E52" s="41"/>
      <c r="F52" s="40"/>
    </row>
    <row r="53" spans="1:6" x14ac:dyDescent="0.25">
      <c r="A53" s="18" t="s">
        <v>83</v>
      </c>
      <c r="B53" s="41">
        <v>1358.0681300000001</v>
      </c>
      <c r="C53" s="41">
        <v>1353.96813</v>
      </c>
      <c r="D53" s="41"/>
      <c r="E53" s="41"/>
      <c r="F53" s="40"/>
    </row>
    <row r="54" spans="1:6" x14ac:dyDescent="0.25">
      <c r="A54" s="18" t="s">
        <v>84</v>
      </c>
      <c r="B54" s="41">
        <v>15412.29911</v>
      </c>
      <c r="C54" s="41">
        <v>5450</v>
      </c>
      <c r="D54" s="41">
        <v>2567</v>
      </c>
      <c r="E54" s="41"/>
      <c r="F54" s="40"/>
    </row>
    <row r="55" spans="1:6" ht="30" x14ac:dyDescent="0.25">
      <c r="A55" s="18" t="s">
        <v>85</v>
      </c>
      <c r="B55" s="41">
        <v>119.93</v>
      </c>
      <c r="C55" s="41">
        <v>108.48</v>
      </c>
      <c r="D55" s="41"/>
      <c r="E55" s="41"/>
      <c r="F55" s="40"/>
    </row>
    <row r="56" spans="1:6" x14ac:dyDescent="0.25">
      <c r="A56" s="18" t="s">
        <v>86</v>
      </c>
      <c r="B56" s="41">
        <v>90792.604000000007</v>
      </c>
      <c r="C56" s="41">
        <v>2000</v>
      </c>
      <c r="D56" s="41">
        <v>800</v>
      </c>
      <c r="E56" s="41">
        <v>135</v>
      </c>
      <c r="F56" s="40"/>
    </row>
    <row r="57" spans="1:6" x14ac:dyDescent="0.25">
      <c r="A57" s="18" t="s">
        <v>87</v>
      </c>
      <c r="B57" s="41">
        <v>43926.861530000002</v>
      </c>
      <c r="C57" s="41">
        <v>7106</v>
      </c>
      <c r="D57" s="41">
        <v>910.07398999999998</v>
      </c>
      <c r="E57" s="41"/>
      <c r="F57" s="40"/>
    </row>
    <row r="58" spans="1:6" x14ac:dyDescent="0.25">
      <c r="A58" s="18" t="s">
        <v>88</v>
      </c>
      <c r="B58" s="41">
        <v>23563.498769999998</v>
      </c>
      <c r="C58" s="41">
        <v>265.2</v>
      </c>
      <c r="D58" s="41"/>
      <c r="E58" s="41"/>
      <c r="F58" s="40"/>
    </row>
    <row r="59" spans="1:6" x14ac:dyDescent="0.25">
      <c r="A59" s="18" t="s">
        <v>89</v>
      </c>
      <c r="B59" s="41">
        <v>170.28187</v>
      </c>
      <c r="C59" s="41">
        <v>159.28987000000001</v>
      </c>
      <c r="D59" s="41"/>
      <c r="E59" s="41"/>
      <c r="F59" s="40"/>
    </row>
    <row r="60" spans="1:6" ht="30" x14ac:dyDescent="0.25">
      <c r="A60" s="18" t="s">
        <v>90</v>
      </c>
      <c r="B60" s="41">
        <v>4054.0359699999999</v>
      </c>
      <c r="C60" s="41">
        <v>4000</v>
      </c>
      <c r="D60" s="41"/>
      <c r="E60" s="41"/>
      <c r="F60" s="40"/>
    </row>
    <row r="61" spans="1:6" ht="30" x14ac:dyDescent="0.25">
      <c r="A61" s="18" t="s">
        <v>91</v>
      </c>
      <c r="B61" s="41">
        <v>5935.7386500000002</v>
      </c>
      <c r="C61" s="41">
        <v>3528.087</v>
      </c>
      <c r="D61" s="41">
        <v>1063.4770000000001</v>
      </c>
      <c r="E61" s="41"/>
      <c r="F61" s="40"/>
    </row>
    <row r="62" spans="1:6" ht="30" x14ac:dyDescent="0.25">
      <c r="A62" s="18" t="s">
        <v>92</v>
      </c>
      <c r="B62" s="41">
        <v>9196.4815199999994</v>
      </c>
      <c r="C62" s="41">
        <v>3404.6</v>
      </c>
      <c r="D62" s="41"/>
      <c r="E62" s="41">
        <v>255</v>
      </c>
      <c r="F62" s="40"/>
    </row>
    <row r="63" spans="1:6" x14ac:dyDescent="0.25">
      <c r="A63" s="19" t="s">
        <v>93</v>
      </c>
      <c r="B63" s="42">
        <v>2321360.3020600001</v>
      </c>
      <c r="C63" s="42">
        <v>194467.85320000001</v>
      </c>
      <c r="D63" s="42">
        <v>23473.55371</v>
      </c>
      <c r="E63" s="42">
        <v>823681.34936999995</v>
      </c>
      <c r="F63" s="40"/>
    </row>
    <row r="64" spans="1:6" x14ac:dyDescent="0.25">
      <c r="B64" s="40"/>
      <c r="C64" s="40"/>
      <c r="D64" s="40"/>
      <c r="E64" s="40"/>
    </row>
  </sheetData>
  <mergeCells count="25">
    <mergeCell ref="A25:D25"/>
    <mergeCell ref="A22:D22"/>
    <mergeCell ref="A10:D10"/>
    <mergeCell ref="A24:D24"/>
    <mergeCell ref="A16:D16"/>
    <mergeCell ref="A17:D17"/>
    <mergeCell ref="A18:D18"/>
    <mergeCell ref="A19:D19"/>
    <mergeCell ref="A20:D20"/>
    <mergeCell ref="A1:E1"/>
    <mergeCell ref="A2:E2"/>
    <mergeCell ref="A5:D5"/>
    <mergeCell ref="A23:D23"/>
    <mergeCell ref="A27:A28"/>
    <mergeCell ref="B27:B28"/>
    <mergeCell ref="C27:E27"/>
    <mergeCell ref="A7:D7"/>
    <mergeCell ref="A8:D8"/>
    <mergeCell ref="A9:D9"/>
    <mergeCell ref="A11:D11"/>
    <mergeCell ref="A12:D12"/>
    <mergeCell ref="A13:D13"/>
    <mergeCell ref="A14:D14"/>
    <mergeCell ref="A15:D15"/>
    <mergeCell ref="A21:D2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view="pageBreakPreview" topLeftCell="A25" zoomScaleNormal="100" zoomScaleSheetLayoutView="100" workbookViewId="0">
      <selection activeCell="B33" sqref="B33"/>
    </sheetView>
  </sheetViews>
  <sheetFormatPr defaultColWidth="8.7109375" defaultRowHeight="15" x14ac:dyDescent="0.25"/>
  <cols>
    <col min="1" max="1" width="38.28515625" style="30" customWidth="1"/>
    <col min="2" max="2" width="13.140625" style="30" customWidth="1"/>
    <col min="3" max="3" width="10.5703125" style="30" customWidth="1"/>
    <col min="4" max="4" width="11.42578125" style="30" customWidth="1"/>
    <col min="5" max="5" width="13.140625" style="30" customWidth="1"/>
    <col min="6" max="6" width="12.140625" style="30" customWidth="1"/>
    <col min="7" max="7" width="12.5703125" style="30" customWidth="1"/>
    <col min="8" max="8" width="12.7109375" style="30" customWidth="1"/>
    <col min="9" max="9" width="10.85546875" style="30" customWidth="1"/>
    <col min="10" max="10" width="12.7109375" style="30" customWidth="1"/>
    <col min="11" max="11" width="11" style="30" customWidth="1"/>
    <col min="12" max="13" width="11.85546875" style="30" customWidth="1"/>
    <col min="14" max="14" width="11.140625" style="30" customWidth="1"/>
    <col min="15" max="15" width="11.5703125" style="30" customWidth="1"/>
    <col min="16" max="16" width="13.28515625" style="30" customWidth="1"/>
    <col min="17" max="16384" width="8.7109375" style="30"/>
  </cols>
  <sheetData>
    <row r="1" spans="1:20" s="27" customFormat="1" ht="15.75" x14ac:dyDescent="0.25">
      <c r="A1" s="26" t="s">
        <v>58</v>
      </c>
      <c r="C1" s="28" t="s">
        <v>13</v>
      </c>
    </row>
    <row r="2" spans="1:20" x14ac:dyDescent="0.25">
      <c r="A2" s="29" t="str">
        <f>TEXT(EndData2,"[$-FC19]ДД.ММ.ГГГ")</f>
        <v>20.01.2023</v>
      </c>
      <c r="B2" s="29">
        <f>A2+1</f>
        <v>44947</v>
      </c>
      <c r="C2" s="25" t="str">
        <f>TEXT(B2,"[$-FC19]ДД.ММ.ГГГ")</f>
        <v>21.01.2023</v>
      </c>
      <c r="P2" s="31" t="s">
        <v>12</v>
      </c>
    </row>
    <row r="3" spans="1:20" ht="51.75" customHeight="1" x14ac:dyDescent="0.25">
      <c r="A3" s="22" t="s">
        <v>15</v>
      </c>
      <c r="B3" s="32" t="s">
        <v>16</v>
      </c>
      <c r="C3" s="33" t="s">
        <v>17</v>
      </c>
      <c r="D3" s="33" t="s">
        <v>18</v>
      </c>
      <c r="E3" s="33" t="s">
        <v>19</v>
      </c>
      <c r="F3" s="33" t="s">
        <v>20</v>
      </c>
      <c r="G3" s="33" t="s">
        <v>21</v>
      </c>
      <c r="H3" s="33" t="s">
        <v>22</v>
      </c>
      <c r="I3" s="33" t="s">
        <v>23</v>
      </c>
      <c r="J3" s="33" t="s">
        <v>24</v>
      </c>
      <c r="K3" s="33" t="s">
        <v>25</v>
      </c>
      <c r="L3" s="33" t="s">
        <v>26</v>
      </c>
      <c r="M3" s="33" t="s">
        <v>27</v>
      </c>
      <c r="N3" s="33" t="s">
        <v>28</v>
      </c>
      <c r="O3" s="33" t="s">
        <v>29</v>
      </c>
      <c r="P3" s="34" t="s">
        <v>11</v>
      </c>
    </row>
    <row r="4" spans="1:20" ht="39" x14ac:dyDescent="0.25">
      <c r="A4" s="20" t="s">
        <v>31</v>
      </c>
      <c r="B4" s="23">
        <v>7744</v>
      </c>
      <c r="C4" s="23">
        <v>32404.74</v>
      </c>
      <c r="D4" s="23">
        <v>29180</v>
      </c>
      <c r="E4" s="23">
        <v>1019</v>
      </c>
      <c r="F4" s="23">
        <v>169.7</v>
      </c>
      <c r="G4" s="23">
        <v>10609.3334</v>
      </c>
      <c r="H4" s="23">
        <v>13271.82</v>
      </c>
      <c r="I4" s="23">
        <v>8600</v>
      </c>
      <c r="J4" s="23">
        <v>11998.583000000001</v>
      </c>
      <c r="K4" s="23">
        <v>5413</v>
      </c>
      <c r="L4" s="23">
        <v>10660.833000000001</v>
      </c>
      <c r="M4" s="23">
        <v>874.25</v>
      </c>
      <c r="N4" s="23">
        <v>15425</v>
      </c>
      <c r="O4" s="23">
        <v>33867</v>
      </c>
      <c r="P4" s="43">
        <v>181237.25940000001</v>
      </c>
      <c r="Q4" s="31"/>
      <c r="R4" s="31"/>
      <c r="S4" s="31"/>
      <c r="T4" s="31"/>
    </row>
    <row r="5" spans="1:20" ht="26.25" x14ac:dyDescent="0.25">
      <c r="A5" s="20" t="s">
        <v>32</v>
      </c>
      <c r="B5" s="23"/>
      <c r="C5" s="23">
        <v>445.83</v>
      </c>
      <c r="D5" s="23">
        <v>100</v>
      </c>
      <c r="E5" s="23"/>
      <c r="F5" s="23">
        <v>2145.5</v>
      </c>
      <c r="G5" s="23">
        <v>23887.666669999999</v>
      </c>
      <c r="H5" s="23"/>
      <c r="I5" s="23">
        <v>500</v>
      </c>
      <c r="J5" s="23">
        <v>504</v>
      </c>
      <c r="K5" s="23">
        <v>2906</v>
      </c>
      <c r="L5" s="23"/>
      <c r="M5" s="23"/>
      <c r="N5" s="23">
        <v>4529.6000000000004</v>
      </c>
      <c r="O5" s="23">
        <v>5229.7</v>
      </c>
      <c r="P5" s="43">
        <v>40248.296670000003</v>
      </c>
      <c r="Q5" s="31"/>
      <c r="R5" s="31"/>
      <c r="S5" s="31"/>
      <c r="T5" s="31"/>
    </row>
    <row r="6" spans="1:20" ht="39" x14ac:dyDescent="0.25">
      <c r="A6" s="20" t="s">
        <v>33</v>
      </c>
      <c r="B6" s="23"/>
      <c r="C6" s="23">
        <v>86424.718659999999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43">
        <v>86424.718659999999</v>
      </c>
      <c r="Q6" s="31"/>
      <c r="R6" s="31"/>
      <c r="S6" s="31"/>
      <c r="T6" s="31"/>
    </row>
    <row r="7" spans="1:20" ht="90" x14ac:dyDescent="0.25">
      <c r="A7" s="20" t="s">
        <v>34</v>
      </c>
      <c r="B7" s="23"/>
      <c r="C7" s="23"/>
      <c r="D7" s="23"/>
      <c r="E7" s="23"/>
      <c r="F7" s="23"/>
      <c r="G7" s="23">
        <v>45.666670000000003</v>
      </c>
      <c r="H7" s="23"/>
      <c r="I7" s="23"/>
      <c r="J7" s="23"/>
      <c r="K7" s="23"/>
      <c r="L7" s="23"/>
      <c r="M7" s="23"/>
      <c r="N7" s="23"/>
      <c r="O7" s="23"/>
      <c r="P7" s="43">
        <v>45.666670000000003</v>
      </c>
      <c r="Q7" s="31"/>
      <c r="R7" s="31"/>
      <c r="S7" s="31"/>
      <c r="T7" s="31"/>
    </row>
    <row r="8" spans="1:20" ht="77.25" x14ac:dyDescent="0.25">
      <c r="A8" s="20" t="s">
        <v>35</v>
      </c>
      <c r="B8" s="23"/>
      <c r="C8" s="23">
        <v>4505.83</v>
      </c>
      <c r="D8" s="23">
        <v>652.75</v>
      </c>
      <c r="E8" s="23">
        <v>579</v>
      </c>
      <c r="F8" s="23">
        <v>177</v>
      </c>
      <c r="G8" s="23">
        <v>655.41669999999999</v>
      </c>
      <c r="H8" s="23">
        <v>202.9</v>
      </c>
      <c r="I8" s="23"/>
      <c r="J8" s="23"/>
      <c r="K8" s="23"/>
      <c r="L8" s="23">
        <v>267.58332999999999</v>
      </c>
      <c r="M8" s="23">
        <v>248.66666000000001</v>
      </c>
      <c r="N8" s="23">
        <v>157</v>
      </c>
      <c r="O8" s="23">
        <v>172.8</v>
      </c>
      <c r="P8" s="43">
        <v>7618.9466899999998</v>
      </c>
      <c r="Q8" s="31"/>
      <c r="R8" s="31"/>
      <c r="S8" s="31"/>
      <c r="T8" s="31"/>
    </row>
    <row r="9" spans="1:20" ht="64.5" x14ac:dyDescent="0.25">
      <c r="A9" s="20" t="s">
        <v>36</v>
      </c>
      <c r="B9" s="23">
        <v>400.7</v>
      </c>
      <c r="C9" s="23">
        <v>338.59183999999999</v>
      </c>
      <c r="D9" s="23">
        <v>97</v>
      </c>
      <c r="E9" s="23">
        <v>100</v>
      </c>
      <c r="F9" s="23"/>
      <c r="G9" s="23">
        <v>97.158299999999997</v>
      </c>
      <c r="H9" s="23">
        <v>79</v>
      </c>
      <c r="I9" s="23">
        <v>83</v>
      </c>
      <c r="J9" s="23">
        <v>78.75</v>
      </c>
      <c r="K9" s="23">
        <v>104</v>
      </c>
      <c r="L9" s="23">
        <v>74.822000000000003</v>
      </c>
      <c r="M9" s="23">
        <v>40</v>
      </c>
      <c r="N9" s="23">
        <v>122.27500000000001</v>
      </c>
      <c r="O9" s="23">
        <v>126.294</v>
      </c>
      <c r="P9" s="43">
        <v>1741.59114</v>
      </c>
      <c r="Q9" s="31"/>
      <c r="R9" s="31"/>
      <c r="S9" s="31"/>
      <c r="T9" s="31"/>
    </row>
    <row r="10" spans="1:20" ht="77.25" x14ac:dyDescent="0.25">
      <c r="A10" s="20" t="s">
        <v>37</v>
      </c>
      <c r="B10" s="23"/>
      <c r="C10" s="23">
        <v>1016.63755</v>
      </c>
      <c r="D10" s="23">
        <v>286</v>
      </c>
      <c r="E10" s="23">
        <v>215</v>
      </c>
      <c r="F10" s="23">
        <v>121</v>
      </c>
      <c r="G10" s="23">
        <v>280</v>
      </c>
      <c r="H10" s="23">
        <v>75.459999999999994</v>
      </c>
      <c r="I10" s="23">
        <v>95</v>
      </c>
      <c r="J10" s="23">
        <v>395.75</v>
      </c>
      <c r="K10" s="23">
        <v>330</v>
      </c>
      <c r="L10" s="23">
        <v>250</v>
      </c>
      <c r="M10" s="23">
        <v>150</v>
      </c>
      <c r="N10" s="23"/>
      <c r="O10" s="23">
        <v>292.49218000000002</v>
      </c>
      <c r="P10" s="43">
        <v>3507.3397300000001</v>
      </c>
      <c r="Q10" s="31"/>
      <c r="R10" s="31"/>
      <c r="S10" s="31"/>
      <c r="T10" s="31"/>
    </row>
    <row r="11" spans="1:20" ht="102.75" x14ac:dyDescent="0.25">
      <c r="A11" s="20" t="s">
        <v>38</v>
      </c>
      <c r="B11" s="23"/>
      <c r="C11" s="23">
        <v>1833</v>
      </c>
      <c r="D11" s="23">
        <v>45</v>
      </c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3">
        <v>1878</v>
      </c>
      <c r="Q11" s="31"/>
      <c r="R11" s="31"/>
      <c r="S11" s="31"/>
      <c r="T11" s="31"/>
    </row>
    <row r="12" spans="1:20" ht="102.75" x14ac:dyDescent="0.25">
      <c r="A12" s="20" t="s">
        <v>39</v>
      </c>
      <c r="B12" s="23"/>
      <c r="C12" s="23">
        <v>2500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43">
        <v>2500</v>
      </c>
      <c r="Q12" s="31"/>
      <c r="R12" s="31"/>
      <c r="S12" s="31"/>
      <c r="T12" s="31"/>
    </row>
    <row r="13" spans="1:20" ht="90" x14ac:dyDescent="0.25">
      <c r="A13" s="20" t="s">
        <v>40</v>
      </c>
      <c r="B13" s="23"/>
      <c r="C13" s="23">
        <v>418.49696999999998</v>
      </c>
      <c r="D13" s="23"/>
      <c r="E13" s="23"/>
      <c r="F13" s="23"/>
      <c r="G13" s="23">
        <v>85</v>
      </c>
      <c r="H13" s="23"/>
      <c r="I13" s="23"/>
      <c r="J13" s="23">
        <v>38.298389999999998</v>
      </c>
      <c r="K13" s="23"/>
      <c r="L13" s="23"/>
      <c r="M13" s="23"/>
      <c r="N13" s="23"/>
      <c r="O13" s="23"/>
      <c r="P13" s="43">
        <v>541.79535999999996</v>
      </c>
      <c r="Q13" s="31"/>
      <c r="R13" s="31"/>
      <c r="S13" s="31"/>
      <c r="T13" s="31"/>
    </row>
    <row r="14" spans="1:20" ht="319.5" x14ac:dyDescent="0.25">
      <c r="A14" s="20" t="s">
        <v>41</v>
      </c>
      <c r="B14" s="23"/>
      <c r="C14" s="23">
        <v>15151.333339999999</v>
      </c>
      <c r="D14" s="23">
        <v>3600</v>
      </c>
      <c r="E14" s="23"/>
      <c r="F14" s="23"/>
      <c r="G14" s="23">
        <v>4095.25</v>
      </c>
      <c r="H14" s="23">
        <v>2297.4160000000002</v>
      </c>
      <c r="I14" s="23">
        <v>300</v>
      </c>
      <c r="J14" s="23">
        <v>3897.6889000000001</v>
      </c>
      <c r="K14" s="23">
        <v>2800</v>
      </c>
      <c r="L14" s="23">
        <v>2267.0830000000001</v>
      </c>
      <c r="M14" s="23">
        <v>50</v>
      </c>
      <c r="N14" s="23"/>
      <c r="O14" s="23">
        <v>1650</v>
      </c>
      <c r="P14" s="43">
        <v>36108.771240000002</v>
      </c>
      <c r="Q14" s="31"/>
      <c r="R14" s="31"/>
      <c r="S14" s="31"/>
      <c r="T14" s="31"/>
    </row>
    <row r="15" spans="1:20" ht="153.75" x14ac:dyDescent="0.25">
      <c r="A15" s="20" t="s">
        <v>42</v>
      </c>
      <c r="B15" s="23">
        <v>98381.633100000006</v>
      </c>
      <c r="C15" s="23">
        <v>123500</v>
      </c>
      <c r="D15" s="23">
        <v>29000</v>
      </c>
      <c r="E15" s="23">
        <v>10600</v>
      </c>
      <c r="F15" s="23">
        <v>8880</v>
      </c>
      <c r="G15" s="23">
        <v>12958.725</v>
      </c>
      <c r="H15" s="23">
        <v>8127</v>
      </c>
      <c r="I15" s="23">
        <v>8790</v>
      </c>
      <c r="J15" s="23">
        <v>27736.191999999999</v>
      </c>
      <c r="K15" s="23">
        <v>9129.4940000000006</v>
      </c>
      <c r="L15" s="23">
        <v>28094.455000000002</v>
      </c>
      <c r="M15" s="23">
        <v>10914.8</v>
      </c>
      <c r="N15" s="23">
        <v>10010</v>
      </c>
      <c r="O15" s="23">
        <v>19540.98</v>
      </c>
      <c r="P15" s="43">
        <v>405663.27909999999</v>
      </c>
      <c r="Q15" s="31"/>
      <c r="R15" s="31"/>
      <c r="S15" s="31"/>
      <c r="T15" s="31"/>
    </row>
    <row r="16" spans="1:20" ht="90" x14ac:dyDescent="0.25">
      <c r="A16" s="20" t="s">
        <v>43</v>
      </c>
      <c r="B16" s="23">
        <v>9927.3393300000007</v>
      </c>
      <c r="C16" s="23">
        <v>10354.6</v>
      </c>
      <c r="D16" s="23">
        <v>2000</v>
      </c>
      <c r="E16" s="23">
        <v>1000</v>
      </c>
      <c r="F16" s="23">
        <v>480</v>
      </c>
      <c r="G16" s="23">
        <v>426.9</v>
      </c>
      <c r="H16" s="23">
        <v>1443</v>
      </c>
      <c r="I16" s="23">
        <v>170</v>
      </c>
      <c r="J16" s="23">
        <v>2900</v>
      </c>
      <c r="K16" s="23">
        <v>1207.4000000000001</v>
      </c>
      <c r="L16" s="23">
        <v>460</v>
      </c>
      <c r="M16" s="23">
        <v>1271.8699999999999</v>
      </c>
      <c r="N16" s="23">
        <v>100</v>
      </c>
      <c r="O16" s="23">
        <v>1300</v>
      </c>
      <c r="P16" s="43">
        <v>33041.109329999999</v>
      </c>
      <c r="Q16" s="31"/>
      <c r="R16" s="31"/>
      <c r="S16" s="31"/>
      <c r="T16" s="31"/>
    </row>
    <row r="17" spans="1:20" ht="128.25" x14ac:dyDescent="0.25">
      <c r="A17" s="20" t="s">
        <v>44</v>
      </c>
      <c r="B17" s="23"/>
      <c r="C17" s="23">
        <v>7.4478799999999996</v>
      </c>
      <c r="D17" s="23"/>
      <c r="E17" s="23"/>
      <c r="F17" s="23"/>
      <c r="G17" s="23"/>
      <c r="H17" s="23">
        <v>3.7250000000000001</v>
      </c>
      <c r="I17" s="23"/>
      <c r="J17" s="23"/>
      <c r="K17" s="23"/>
      <c r="L17" s="23"/>
      <c r="M17" s="23">
        <v>6.15</v>
      </c>
      <c r="N17" s="23"/>
      <c r="O17" s="23"/>
      <c r="P17" s="43">
        <v>17.322880000000001</v>
      </c>
      <c r="Q17" s="31"/>
      <c r="R17" s="31"/>
      <c r="S17" s="31"/>
      <c r="T17" s="31"/>
    </row>
    <row r="18" spans="1:20" ht="115.5" x14ac:dyDescent="0.25">
      <c r="A18" s="20" t="s">
        <v>45</v>
      </c>
      <c r="B18" s="23">
        <v>9229.1768499999998</v>
      </c>
      <c r="C18" s="23">
        <v>2531.8829999999998</v>
      </c>
      <c r="D18" s="23">
        <v>460</v>
      </c>
      <c r="E18" s="23">
        <v>395</v>
      </c>
      <c r="F18" s="23">
        <v>118.75</v>
      </c>
      <c r="G18" s="23">
        <v>415.46100000000001</v>
      </c>
      <c r="H18" s="23">
        <v>49.191000000000003</v>
      </c>
      <c r="I18" s="23">
        <v>35</v>
      </c>
      <c r="J18" s="23">
        <v>2015</v>
      </c>
      <c r="K18" s="23">
        <v>250</v>
      </c>
      <c r="L18" s="23">
        <v>14.973000000000001</v>
      </c>
      <c r="M18" s="23">
        <v>118.9</v>
      </c>
      <c r="N18" s="23"/>
      <c r="O18" s="23">
        <v>367.25236999999998</v>
      </c>
      <c r="P18" s="43">
        <v>16000.587219999999</v>
      </c>
      <c r="Q18" s="31"/>
      <c r="R18" s="31"/>
      <c r="S18" s="31"/>
      <c r="T18" s="31"/>
    </row>
    <row r="19" spans="1:20" ht="115.5" x14ac:dyDescent="0.25">
      <c r="A19" s="20" t="s">
        <v>46</v>
      </c>
      <c r="B19" s="23">
        <v>70686.933210000003</v>
      </c>
      <c r="C19" s="23">
        <v>70575.100000000006</v>
      </c>
      <c r="D19" s="23">
        <v>10000</v>
      </c>
      <c r="E19" s="23">
        <v>6161</v>
      </c>
      <c r="F19" s="23">
        <v>2276.25</v>
      </c>
      <c r="G19" s="23">
        <v>5840.4</v>
      </c>
      <c r="H19" s="23">
        <v>3800</v>
      </c>
      <c r="I19" s="23">
        <v>1704</v>
      </c>
      <c r="J19" s="23">
        <v>24735.9</v>
      </c>
      <c r="K19" s="23">
        <v>3900</v>
      </c>
      <c r="L19" s="23">
        <v>5011.3649999999998</v>
      </c>
      <c r="M19" s="23">
        <v>3866.8</v>
      </c>
      <c r="N19" s="23">
        <v>4100</v>
      </c>
      <c r="O19" s="23">
        <v>4646.6639999999998</v>
      </c>
      <c r="P19" s="43">
        <v>217304.41221000001</v>
      </c>
      <c r="Q19" s="31"/>
      <c r="R19" s="31"/>
      <c r="S19" s="31"/>
      <c r="T19" s="31"/>
    </row>
    <row r="20" spans="1:20" ht="64.5" x14ac:dyDescent="0.25">
      <c r="A20" s="20" t="s">
        <v>47</v>
      </c>
      <c r="B20" s="23"/>
      <c r="C20" s="23">
        <v>2641.5</v>
      </c>
      <c r="D20" s="23">
        <v>1077.0830000000001</v>
      </c>
      <c r="E20" s="23">
        <v>1035</v>
      </c>
      <c r="F20" s="23">
        <v>288</v>
      </c>
      <c r="G20" s="23">
        <v>2000</v>
      </c>
      <c r="H20" s="23">
        <v>77.543570000000003</v>
      </c>
      <c r="I20" s="23">
        <v>47</v>
      </c>
      <c r="J20" s="23">
        <v>1025.146</v>
      </c>
      <c r="K20" s="23">
        <v>252</v>
      </c>
      <c r="L20" s="23"/>
      <c r="M20" s="23">
        <v>240</v>
      </c>
      <c r="N20" s="23"/>
      <c r="O20" s="23">
        <v>1515.6121800000001</v>
      </c>
      <c r="P20" s="43">
        <v>10198.884749999999</v>
      </c>
      <c r="Q20" s="31"/>
      <c r="R20" s="31"/>
      <c r="S20" s="31"/>
      <c r="T20" s="31"/>
    </row>
    <row r="21" spans="1:20" ht="90" x14ac:dyDescent="0.25">
      <c r="A21" s="20" t="s">
        <v>48</v>
      </c>
      <c r="B21" s="23">
        <v>1713.2076400000001</v>
      </c>
      <c r="C21" s="23">
        <v>1300</v>
      </c>
      <c r="D21" s="23">
        <v>500</v>
      </c>
      <c r="E21" s="23"/>
      <c r="F21" s="23">
        <v>50</v>
      </c>
      <c r="G21" s="23">
        <v>41.326999999999998</v>
      </c>
      <c r="H21" s="23">
        <v>104.5</v>
      </c>
      <c r="I21" s="23">
        <v>46</v>
      </c>
      <c r="J21" s="23">
        <v>386.69400000000002</v>
      </c>
      <c r="K21" s="23">
        <v>65.438999999999993</v>
      </c>
      <c r="L21" s="23">
        <v>135</v>
      </c>
      <c r="M21" s="23">
        <v>78.8</v>
      </c>
      <c r="N21" s="23">
        <v>50</v>
      </c>
      <c r="O21" s="23">
        <v>105.9104</v>
      </c>
      <c r="P21" s="43">
        <v>4576.8780399999996</v>
      </c>
      <c r="Q21" s="31"/>
      <c r="R21" s="31"/>
      <c r="S21" s="31"/>
      <c r="T21" s="31"/>
    </row>
    <row r="22" spans="1:20" ht="77.25" x14ac:dyDescent="0.25">
      <c r="A22" s="20" t="s">
        <v>49</v>
      </c>
      <c r="B22" s="23"/>
      <c r="C22" s="23">
        <v>322.78379000000001</v>
      </c>
      <c r="D22" s="23">
        <v>300</v>
      </c>
      <c r="E22" s="23">
        <v>250</v>
      </c>
      <c r="F22" s="23">
        <v>76</v>
      </c>
      <c r="G22" s="23">
        <v>350</v>
      </c>
      <c r="H22" s="23">
        <v>65</v>
      </c>
      <c r="I22" s="23">
        <v>46</v>
      </c>
      <c r="J22" s="23">
        <v>209.75</v>
      </c>
      <c r="K22" s="23">
        <v>95</v>
      </c>
      <c r="L22" s="23">
        <v>89.832999999999998</v>
      </c>
      <c r="M22" s="23">
        <v>92.72</v>
      </c>
      <c r="N22" s="23"/>
      <c r="O22" s="23">
        <v>95.108890000000002</v>
      </c>
      <c r="P22" s="43">
        <v>1992.19568</v>
      </c>
      <c r="Q22" s="31"/>
      <c r="R22" s="31"/>
      <c r="S22" s="31"/>
      <c r="T22" s="31"/>
    </row>
    <row r="23" spans="1:20" ht="51.75" x14ac:dyDescent="0.25">
      <c r="A23" s="20" t="s">
        <v>50</v>
      </c>
      <c r="B23" s="23"/>
      <c r="C23" s="23">
        <v>2216.366</v>
      </c>
      <c r="D23" s="23"/>
      <c r="E23" s="23"/>
      <c r="F23" s="23">
        <v>183.30833999999999</v>
      </c>
      <c r="G23" s="23">
        <v>659.58333000000005</v>
      </c>
      <c r="H23" s="23"/>
      <c r="I23" s="23"/>
      <c r="J23" s="23">
        <v>408.6</v>
      </c>
      <c r="K23" s="23"/>
      <c r="L23" s="23"/>
      <c r="M23" s="23"/>
      <c r="N23" s="23"/>
      <c r="O23" s="23"/>
      <c r="P23" s="43">
        <v>3467.8576699999999</v>
      </c>
      <c r="Q23" s="31"/>
      <c r="R23" s="31"/>
      <c r="S23" s="31"/>
      <c r="T23" s="31"/>
    </row>
    <row r="24" spans="1:20" ht="90" x14ac:dyDescent="0.25">
      <c r="A24" s="20" t="s">
        <v>51</v>
      </c>
      <c r="B24" s="23"/>
      <c r="C24" s="23">
        <v>520.79999999999995</v>
      </c>
      <c r="D24" s="23"/>
      <c r="E24" s="23"/>
      <c r="F24" s="23"/>
      <c r="G24" s="23"/>
      <c r="H24" s="23"/>
      <c r="I24" s="23"/>
      <c r="J24" s="23"/>
      <c r="K24" s="23">
        <v>61.16666</v>
      </c>
      <c r="L24" s="23"/>
      <c r="M24" s="23"/>
      <c r="N24" s="23"/>
      <c r="O24" s="23"/>
      <c r="P24" s="43">
        <v>581.96666000000005</v>
      </c>
      <c r="Q24" s="31"/>
      <c r="R24" s="31"/>
      <c r="S24" s="31"/>
      <c r="T24" s="31"/>
    </row>
    <row r="25" spans="1:20" ht="102.75" x14ac:dyDescent="0.25">
      <c r="A25" s="20" t="s">
        <v>52</v>
      </c>
      <c r="B25" s="23"/>
      <c r="C25" s="23">
        <v>166.583</v>
      </c>
      <c r="D25" s="23"/>
      <c r="E25" s="23"/>
      <c r="F25" s="23"/>
      <c r="G25" s="23"/>
      <c r="H25" s="23"/>
      <c r="I25" s="23"/>
      <c r="J25" s="23">
        <v>58.65</v>
      </c>
      <c r="K25" s="23"/>
      <c r="L25" s="23"/>
      <c r="M25" s="23"/>
      <c r="N25" s="23"/>
      <c r="O25" s="23"/>
      <c r="P25" s="43">
        <v>225.233</v>
      </c>
      <c r="Q25" s="31"/>
      <c r="R25" s="31"/>
      <c r="S25" s="31"/>
      <c r="T25" s="31"/>
    </row>
    <row r="26" spans="1:20" ht="90" x14ac:dyDescent="0.25">
      <c r="A26" s="20" t="s">
        <v>53</v>
      </c>
      <c r="B26" s="23"/>
      <c r="C26" s="23"/>
      <c r="D26" s="23">
        <v>350</v>
      </c>
      <c r="E26" s="23"/>
      <c r="F26" s="23">
        <v>267.75</v>
      </c>
      <c r="G26" s="23">
        <v>87.25</v>
      </c>
      <c r="H26" s="23">
        <v>93</v>
      </c>
      <c r="I26" s="23">
        <v>100</v>
      </c>
      <c r="J26" s="23"/>
      <c r="K26" s="23"/>
      <c r="L26" s="23"/>
      <c r="M26" s="23"/>
      <c r="N26" s="23"/>
      <c r="O26" s="23">
        <v>70</v>
      </c>
      <c r="P26" s="43">
        <v>968</v>
      </c>
      <c r="Q26" s="31"/>
      <c r="R26" s="31"/>
      <c r="S26" s="31"/>
      <c r="T26" s="31"/>
    </row>
    <row r="27" spans="1:20" ht="51.75" x14ac:dyDescent="0.25">
      <c r="A27" s="20" t="s">
        <v>54</v>
      </c>
      <c r="B27" s="23"/>
      <c r="C27" s="23"/>
      <c r="D27" s="23"/>
      <c r="E27" s="23"/>
      <c r="F27" s="23"/>
      <c r="G27" s="23"/>
      <c r="H27" s="23"/>
      <c r="I27" s="23"/>
      <c r="J27" s="23">
        <v>80984</v>
      </c>
      <c r="K27" s="23"/>
      <c r="L27" s="23"/>
      <c r="M27" s="23"/>
      <c r="N27" s="23"/>
      <c r="O27" s="23"/>
      <c r="P27" s="43">
        <v>80984</v>
      </c>
      <c r="Q27" s="31"/>
      <c r="R27" s="31"/>
      <c r="S27" s="31"/>
      <c r="T27" s="31"/>
    </row>
    <row r="28" spans="1:20" ht="26.25" x14ac:dyDescent="0.25">
      <c r="A28" s="20" t="s">
        <v>55</v>
      </c>
      <c r="B28" s="23">
        <v>172330.93184999999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43">
        <v>172330.93184999999</v>
      </c>
      <c r="Q28" s="31"/>
      <c r="R28" s="31"/>
      <c r="S28" s="31"/>
      <c r="T28" s="31"/>
    </row>
    <row r="29" spans="1:20" ht="39" x14ac:dyDescent="0.25">
      <c r="A29" s="20" t="s">
        <v>56</v>
      </c>
      <c r="B29" s="23"/>
      <c r="C29" s="23"/>
      <c r="D29" s="23"/>
      <c r="E29" s="23"/>
      <c r="F29" s="23">
        <v>2.81</v>
      </c>
      <c r="G29" s="23"/>
      <c r="H29" s="23"/>
      <c r="I29" s="23"/>
      <c r="J29" s="23"/>
      <c r="K29" s="23"/>
      <c r="L29" s="23"/>
      <c r="M29" s="23"/>
      <c r="N29" s="23"/>
      <c r="O29" s="23"/>
      <c r="P29" s="43">
        <v>2.81</v>
      </c>
      <c r="Q29" s="31"/>
      <c r="R29" s="31"/>
      <c r="S29" s="31"/>
      <c r="T29" s="31"/>
    </row>
    <row r="30" spans="1:20" x14ac:dyDescent="0.25">
      <c r="A30" s="21" t="s">
        <v>57</v>
      </c>
      <c r="B30" s="24">
        <v>370413.92197999998</v>
      </c>
      <c r="C30" s="24">
        <v>359176.24203000002</v>
      </c>
      <c r="D30" s="24">
        <v>77647.832999999999</v>
      </c>
      <c r="E30" s="24">
        <v>21354</v>
      </c>
      <c r="F30" s="24">
        <v>15236.06834</v>
      </c>
      <c r="G30" s="24">
        <v>62535.138070000001</v>
      </c>
      <c r="H30" s="24">
        <v>29689.55557</v>
      </c>
      <c r="I30" s="24">
        <v>20516</v>
      </c>
      <c r="J30" s="24">
        <v>157373.00229</v>
      </c>
      <c r="K30" s="24">
        <v>26513.499660000001</v>
      </c>
      <c r="L30" s="24">
        <v>47325.947330000003</v>
      </c>
      <c r="M30" s="24">
        <v>17952.95666</v>
      </c>
      <c r="N30" s="24">
        <v>34493.875</v>
      </c>
      <c r="O30" s="24">
        <v>68979.814020000005</v>
      </c>
      <c r="P30" s="43">
        <v>1309207.8539499999</v>
      </c>
      <c r="Q30" s="39"/>
      <c r="R30" s="39"/>
      <c r="S30" s="39"/>
      <c r="T30" s="39"/>
    </row>
    <row r="31" spans="1:20" x14ac:dyDescent="0.25"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</row>
    <row r="32" spans="1:20" x14ac:dyDescent="0.25">
      <c r="A32" s="35" t="s">
        <v>30</v>
      </c>
      <c r="B32" s="44">
        <f>P30+Учреждения!B63</f>
        <v>3630568.15601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</row>
    <row r="33" spans="1:16" ht="32.25" customHeight="1" x14ac:dyDescent="0.25">
      <c r="A33" s="35" t="s">
        <v>106</v>
      </c>
      <c r="B33" s="44">
        <v>9527114.8000000007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2023-01-25T04:01:24Z</dcterms:modified>
</cp:coreProperties>
</file>