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Бюджетополучатели" sheetId="1" r:id="rId1"/>
    <sheet name="Муниципальные районы" sheetId="2" r:id="rId2"/>
  </sheets>
  <definedNames>
    <definedName name="_xlnm._FilterDatabase" localSheetId="0" hidden="1">Бюджетополучатели!$A$5:$D$80</definedName>
    <definedName name="Date">Бюджетополучатели!$F$11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Бюджетополучатели!$F$81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Бюджетополучатели!$F$10</definedName>
    <definedName name="_xlnm.Print_Titles" localSheetId="0">Бюджетополучатели!$91:$92</definedName>
    <definedName name="_xlnm.Print_Titles" localSheetId="1">'Муниципальные районы'!$1:$3</definedName>
    <definedName name="_xlnm.Print_Area" localSheetId="0">Бюджетополучатели!$A$1:$E$129</definedName>
    <definedName name="_xlnm.Print_Area" localSheetId="1">'Муниципальные районы'!$A$1:$P$58</definedName>
  </definedNames>
  <calcPr calcId="162913" refMode="R1C1"/>
</workbook>
</file>

<file path=xl/calcChain.xml><?xml version="1.0" encoding="utf-8"?>
<calcChain xmlns="http://schemas.openxmlformats.org/spreadsheetml/2006/main">
  <c r="D6" i="1" l="1"/>
  <c r="D11" i="1" l="1"/>
  <c r="D82" i="1"/>
  <c r="D83" i="1"/>
  <c r="F3" i="1" l="1"/>
  <c r="I1" i="1" l="1"/>
  <c r="G1" i="1" l="1"/>
  <c r="F6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<sst xmlns="http://schemas.openxmlformats.org/spreadsheetml/2006/main" count="200" uniqueCount="199">
  <si>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</si>
  <si>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</si>
  <si>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</si>
  <si>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</si>
  <si>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</si>
  <si>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</si>
  <si>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</si>
  <si>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</si>
  <si>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</si>
  <si>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</si>
  <si>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</si>
  <si>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</si>
  <si>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</si>
  <si>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</si>
  <si>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</si>
  <si>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</si>
  <si>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</si>
  <si>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</si>
  <si>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</si>
  <si>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</si>
  <si>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</si>
  <si>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</si>
  <si>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</si>
  <si>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</si>
  <si>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</si>
  <si>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</si>
  <si>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</si>
  <si>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</si>
  <si>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</si>
  <si>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</si>
  <si>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</si>
  <si>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</si>
  <si>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</si>
  <si>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</si>
  <si>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01.01.2022</t>
  </si>
  <si>
    <t>01.01.2023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</si>
  <si>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</si>
  <si>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</si>
  <si>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</si>
  <si>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</si>
  <si>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</si>
  <si>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</si>
  <si>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</si>
  <si>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</si>
  <si>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</si>
  <si>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</si>
  <si>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</si>
  <si>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</si>
  <si>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</si>
  <si>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</si>
  <si>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</si>
  <si>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</si>
  <si>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</si>
  <si>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</si>
  <si>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</si>
  <si>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</si>
  <si>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</si>
  <si>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</si>
  <si>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</si>
  <si>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</si>
  <si>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</si>
  <si>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</si>
  <si>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</si>
  <si>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</si>
  <si>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</si>
  <si>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</si>
  <si>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</si>
  <si>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</si>
  <si>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Строительство и реконструкция (модернизация) объектов питьевого водоснабжения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</si>
  <si>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</si>
  <si>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(Реализация проекта "1000 дворов" (благоустройство не менее 38 дворовых территорий)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</si>
  <si>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(Благоустройство центральной части города Петропавловска-Камчатского)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</si>
  <si>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(Детский сад по ул. Вилюйская, 60 в г. Петропавловске-Камчатском)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</si>
  <si>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резервного фонда Правительства Российской Федерации</t>
  </si>
  <si>
    <t>Развитие сети учреждений культурно-досугового типа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</si>
  <si>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</si>
  <si>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</si>
  <si>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</si>
  <si>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Реализация проектов по развитию территорий, расположенных в границах населенных пунктов, предусматривающих строительство жилья</t>
  </si>
  <si>
    <t>Реализация мероприятий федеральной целевой программы "Увековечение памяти погибших при защите Отечества на 2019 - 2024 годы"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</si>
  <si>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</si>
  <si>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</si>
  <si>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Софинансирование расходов, связанных с оказанием государственной социальной помощи на основании социального контракта отдельным категориям граждан, за счет средств резервного фонда Правительства Российской Федерации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</si>
  <si>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</si>
  <si>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</si>
  <si>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Субсидии на подготовку проектов межевания земельных участков и на проведение кадастровых работ</t>
  </si>
  <si>
    <t>Реализация мероприятий по модернизации школьных систем образования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</si>
  <si>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</si>
  <si>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</si>
  <si>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</si>
  <si>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</si>
  <si>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</si>
  <si>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</si>
  <si>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</si>
  <si>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</si>
  <si>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</si>
  <si>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</si>
  <si>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</si>
  <si>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</si>
  <si>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</si>
  <si>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</si>
  <si>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</si>
  <si>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</si>
  <si>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</si>
  <si>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</si>
  <si>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</si>
  <si>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</si>
  <si>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</si>
  <si>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</si>
  <si>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</si>
  <si>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</si>
  <si>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</si>
  <si>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</si>
  <si>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</si>
  <si>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</si>
  <si>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</si>
  <si>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</si>
  <si>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</si>
  <si>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</si>
  <si>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</si>
  <si>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</si>
  <si>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</si>
  <si>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31.12.2022</t>
  </si>
  <si>
    <t>01.12.2022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</si>
  <si>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</t>
  </si>
  <si>
    <t>Остатки средств на 01.01.2023 года с учетом привлеченных средств</t>
  </si>
  <si>
    <t>Дотации бюджетам на поддержку мер по обеспечению сбалансированности бюджетов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</si>
  <si>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</si>
  <si>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</si>
  <si>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</si>
  <si>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на поддержку региональных проектов в сфере информационных технологий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</si>
  <si>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</si>
  <si>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</si>
  <si>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</si>
  <si>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</si>
  <si>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реализацию региональных проектов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</si>
  <si>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</si>
  <si>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</si>
  <si>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</si>
  <si>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</si>
  <si>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</si>
  <si>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оснащение объектов спортивной инфраструктуры спортивно-технологическим оборудованием</t>
  </si>
  <si>
    <t>Субсидии бюджетам на строительство и реконструкцию (модернизацию) объектов питьевого водоснабжения</t>
  </si>
  <si>
    <t>Субсидии бюджетам на повышение эффективности службы занятости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</si>
  <si>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</si>
  <si>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</si>
  <si>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</si>
  <si>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</si>
  <si>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</si>
  <si>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</si>
  <si>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</si>
  <si>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</si>
  <si>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</si>
  <si>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</si>
  <si>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</si>
  <si>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</si>
  <si>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развитие сети учреждений культурно-досугового типа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</si>
  <si>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</si>
  <si>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</si>
  <si>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Субсидии бюджетам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</si>
  <si>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</si>
  <si>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обеспечение комплексного развития сельских территорий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</si>
  <si>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</si>
  <si>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подготовку проектов межевания земельных участков и на проведение кадастровых работ</t>
  </si>
  <si>
    <t>Субсидии бюджетам на реализацию мероприятий по модернизации школьных систем образования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</si>
  <si>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</si>
  <si>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</si>
  <si>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</si>
  <si>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</si>
  <si>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водных отношений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</si>
  <si>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</si>
  <si>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</si>
  <si>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</si>
  <si>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</si>
  <si>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</si>
  <si>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</si>
  <si>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</si>
  <si>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</si>
  <si>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</si>
  <si>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</si>
  <si>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переоснащение медицинских организаций, оказывающих медицинскую помощь больным с онкологическими заболеваниями</t>
  </si>
  <si>
    <t>Межбюджетные трансферты, передаваемые бюджетам на оснащение оборудованием региональных сосудистых центров и первичных сосудистых отделений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</si>
  <si>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</si>
  <si>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</si>
  <si>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</si>
  <si>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развитие инфраструктуры дорожного хозяйства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</si>
  <si>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</si>
  <si>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</si>
  <si>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</si>
  <si>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</t>
  </si>
  <si>
    <t>Межбюджетные трансферты, передаваемые бюджетам, за счет средств резервного фонда Правительства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</si>
  <si>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</si>
  <si>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</si>
  <si>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от негосударственных организаций в бюджеты субъектов Российской Федерации</t>
  </si>
  <si>
    <t>Прочие безвозмездные поступления в бюджеты субъектов Российской Федерации</t>
  </si>
  <si>
    <t>Возврат бюджетных кредитов, предоставленных юридическим лицам из краевого бюджета</t>
  </si>
  <si>
    <t>Остатки средств на 01.01.2023 года</t>
  </si>
  <si>
    <t>Погашение бюджетного кредита на пополнение остатка средств на едином счете бюджета</t>
  </si>
  <si>
    <t xml:space="preserve">Привлечение коммерческих кредитов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</si>
</sst>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23" fillId="0" borderId="0" applyNumberFormat="0" applyBorder="0" applyAlignment="0"/>
  </cellStyleXfs>
  <cellXfs count="7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6" xfId="0" applyNumberFormat="1" applyFont="1" applyFill="1" applyBorder="1" applyAlignment="1">
      <alignment horizontal="left" wrapText="1"/>
    </xf>
    <xf numFmtId="164" fontId="22" fillId="0" borderId="3" xfId="0" applyNumberFormat="1" applyFont="1" applyFill="1" applyBorder="1" applyAlignment="1">
      <alignment horizontal="right" wrapText="1"/>
    </xf>
    <xf numFmtId="164" fontId="22" fillId="0" borderId="3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left" wrapText="1"/>
    </xf>
    <xf numFmtId="164" fontId="17" fillId="0" borderId="2" xfId="0" applyNumberFormat="1" applyFont="1" applyFill="1" applyBorder="1" applyAlignment="1">
      <alignment horizontal="left" wrapText="1"/>
    </xf>
    <xf numFmtId="164" fontId="17" fillId="0" borderId="6" xfId="0" applyNumberFormat="1" applyFont="1" applyFill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4" fontId="3" fillId="0" borderId="3" xfId="1" applyNumberFormat="1" applyFont="1" applyBorder="1" applyAlignment="1">
      <alignment wrapText="1"/>
    </xf>
    <xf numFmtId="0" fontId="23" fillId="0" borderId="0" xfId="1" applyAlignment="1">
      <alignment wrapText="1"/>
    </xf>
    <xf numFmtId="0" fontId="0" fillId="0" borderId="0" xfId="0" applyAlignment="1">
      <alignment wrapText="1"/>
    </xf>
    <xf numFmtId="164" fontId="2" fillId="2" borderId="3" xfId="0" applyNumberFormat="1" applyFont="1" applyFill="1" applyBorder="1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view="pageBreakPreview" topLeftCell="A58" zoomScaleNormal="100" zoomScaleSheetLayoutView="100" workbookViewId="0">
      <selection activeCell="D83" sqref="D83"/>
    </sheetView>
  </sheetViews>
  <sheetFormatPr defaultRowHeight="15" x14ac:dyDescent="0.25"/>
  <cols>
    <col min="1" max="1" width="69.28515625" customWidth="1"/>
    <col min="2" max="2" width="18.140625" customWidth="1"/>
    <col min="3" max="3" width="20.28515625" customWidth="1"/>
    <col min="4" max="5" width="16.5703125" customWidth="1"/>
    <col min="6" max="6" width="12.5703125" customWidth="1"/>
    <col min="7" max="7" width="16" bestFit="1" customWidth="1"/>
    <col min="9" max="9" width="10.140625" bestFit="1" customWidth="1"/>
  </cols>
  <sheetData>
    <row r="1" spans="1:11" ht="15.75" x14ac:dyDescent="0.25">
      <c r="A1" s="46" t="s">
        <v>9</v>
      </c>
      <c r="B1" s="46"/>
      <c r="C1" s="46"/>
      <c r="D1" s="46"/>
      <c r="E1" s="41"/>
      <c r="F1" s="28" t="s">
        <v>123</v>
      </c>
      <c r="G1" s="29" t="str">
        <f>TEXT(F1,"[$-FC19]ММ")</f>
        <v>12</v>
      </c>
      <c r="H1" s="29" t="str">
        <f>TEXT(F1,"[$-FC19]ДД.ММ.ГГГ \г")</f>
        <v>01.12.2022 г</v>
      </c>
      <c r="I1" s="29" t="str">
        <f>TEXT(F1,"[$-FC19]ГГГГ")</f>
        <v>2022</v>
      </c>
    </row>
    <row r="2" spans="1:11" ht="15.75" x14ac:dyDescent="0.25">
      <c r="A2" s="46" t="str">
        <f>CONCATENATE("доходов и расходов краевого бюджета за ",period," ",I1," года")</f>
        <v>доходов и расходов краевого бюджета за декабрь 2022 года</v>
      </c>
      <c r="B2" s="46"/>
      <c r="C2" s="46"/>
      <c r="D2" s="46"/>
      <c r="E2" s="41"/>
      <c r="F2" s="28" t="s">
        <v>122</v>
      </c>
      <c r="G2" s="29" t="str">
        <f>TEXT(F2,"[$-FC19]ДД ММММ ГГГ \г")</f>
        <v>31 декабря 2022 г</v>
      </c>
      <c r="H2" s="29" t="str">
        <f>TEXT(F2,"[$-FC19]ДД.ММ.ГГГ \г")</f>
        <v>31.12.2022 г</v>
      </c>
      <c r="I2" s="30"/>
    </row>
    <row r="3" spans="1:11" x14ac:dyDescent="0.25">
      <c r="A3" s="1"/>
      <c r="B3" s="2"/>
      <c r="C3" s="2"/>
      <c r="D3" s="3"/>
      <c r="E3" s="3"/>
      <c r="F3" s="29">
        <f>EndDate+1</f>
        <v>44928</v>
      </c>
      <c r="G3" s="29" t="str">
        <f>TEXT(F3,"[$-FC19]ДД ММММ ГГГ \г")</f>
        <v>02 января 2023 г</v>
      </c>
      <c r="H3" s="29" t="str">
        <f>TEXT(F3,"[$-FC19]ДД.ММ.ГГГ \г")</f>
        <v>02.01.2023 г</v>
      </c>
      <c r="I3" s="29"/>
    </row>
    <row r="4" spans="1:11" x14ac:dyDescent="0.25">
      <c r="A4" s="4"/>
      <c r="B4" s="5"/>
      <c r="C4" s="5"/>
      <c r="D4" s="6" t="s">
        <v>0</v>
      </c>
      <c r="E4" s="6"/>
      <c r="F4" s="29"/>
      <c r="G4" s="29"/>
      <c r="H4" s="29"/>
      <c r="I4" s="29"/>
    </row>
    <row r="5" spans="1:11" x14ac:dyDescent="0.25">
      <c r="A5" s="47" t="str">
        <f>CONCATENATE("Остаток средств на ",H1,"ода")</f>
        <v>Остаток средств на 01.12.2022 года</v>
      </c>
      <c r="B5" s="48"/>
      <c r="C5" s="48"/>
      <c r="D5" s="77">
        <v>4823751.9000000004</v>
      </c>
      <c r="E5" s="42"/>
      <c r="F5" s="30"/>
      <c r="G5" s="29"/>
      <c r="H5" s="29"/>
      <c r="I5" s="29"/>
    </row>
    <row r="6" spans="1:11" x14ac:dyDescent="0.25">
      <c r="A6" s="49" t="s">
        <v>1</v>
      </c>
      <c r="B6" s="52"/>
      <c r="C6" s="52"/>
      <c r="D6" s="7">
        <f>D81-D10</f>
        <v>3494701.6999999993</v>
      </c>
      <c r="E6" s="43"/>
      <c r="F6" s="29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декабрь</v>
      </c>
      <c r="G6" s="29"/>
      <c r="H6" s="29"/>
      <c r="I6" s="29"/>
    </row>
    <row r="7" spans="1:11" x14ac:dyDescent="0.25">
      <c r="A7" s="53" t="s">
        <v>195</v>
      </c>
      <c r="B7" s="52"/>
      <c r="C7" s="52"/>
      <c r="D7" s="9">
        <v>1400000</v>
      </c>
      <c r="E7" s="44"/>
      <c r="F7" s="29"/>
      <c r="G7" s="29"/>
      <c r="H7" s="29"/>
      <c r="I7" s="29"/>
    </row>
    <row r="8" spans="1:11" x14ac:dyDescent="0.25">
      <c r="A8" s="53" t="s">
        <v>198</v>
      </c>
      <c r="B8" s="52"/>
      <c r="C8" s="52"/>
      <c r="D8" s="9">
        <v>4170000</v>
      </c>
      <c r="E8" s="44"/>
      <c r="F8" s="29"/>
      <c r="G8" s="29"/>
      <c r="H8" s="29"/>
      <c r="I8" s="29"/>
    </row>
    <row r="9" spans="1:11" x14ac:dyDescent="0.25">
      <c r="A9" s="49" t="s">
        <v>197</v>
      </c>
      <c r="B9" s="52"/>
      <c r="C9" s="52"/>
      <c r="D9" s="9">
        <v>2000000</v>
      </c>
      <c r="E9" s="44"/>
      <c r="F9" s="29"/>
      <c r="G9" s="29"/>
      <c r="H9" s="29"/>
      <c r="I9" s="29"/>
    </row>
    <row r="10" spans="1:11" x14ac:dyDescent="0.25">
      <c r="A10" s="53" t="s">
        <v>10</v>
      </c>
      <c r="B10" s="52"/>
      <c r="C10" s="52"/>
      <c r="D10" s="9">
        <v>8975006.9000000004</v>
      </c>
      <c r="E10" s="44"/>
      <c r="F10" s="29"/>
      <c r="G10" s="29"/>
      <c r="H10" s="29"/>
      <c r="I10" s="29"/>
    </row>
    <row r="11" spans="1:11" x14ac:dyDescent="0.25">
      <c r="A11" s="53" t="s">
        <v>11</v>
      </c>
      <c r="B11" s="52"/>
      <c r="C11" s="52"/>
      <c r="D11" s="9">
        <f>SUM(D12:D80)</f>
        <v>5293493.7000000011</v>
      </c>
      <c r="E11" s="44"/>
      <c r="F11" s="29" t="s">
        <v>34</v>
      </c>
    </row>
    <row r="12" spans="1:11" s="76" customFormat="1" ht="16.5" customHeight="1" x14ac:dyDescent="0.25">
      <c r="A12" s="71" t="s">
        <v>126</v>
      </c>
      <c r="B12" s="72"/>
      <c r="C12" s="73"/>
      <c r="D12" s="74">
        <v>203670</v>
      </c>
      <c r="E12" s="75"/>
      <c r="F12" s="75"/>
      <c r="G12" s="75"/>
      <c r="H12" s="75"/>
      <c r="I12" s="75"/>
      <c r="J12" s="75"/>
      <c r="K12" s="75"/>
    </row>
    <row r="13" spans="1:11" s="76" customFormat="1" ht="30.75" customHeight="1" x14ac:dyDescent="0.25">
      <c r="A13" s="71" t="s">
        <v>127</v>
      </c>
      <c r="B13" s="72"/>
      <c r="C13" s="73"/>
      <c r="D13" s="74">
        <v>52536</v>
      </c>
      <c r="E13" s="75"/>
      <c r="F13" s="75"/>
      <c r="G13" s="75"/>
      <c r="H13" s="75"/>
      <c r="I13" s="75"/>
      <c r="J13" s="75"/>
      <c r="K13" s="75"/>
    </row>
    <row r="14" spans="1:11" s="76" customFormat="1" ht="31.5" customHeight="1" x14ac:dyDescent="0.25">
      <c r="A14" s="71" t="s">
        <v>128</v>
      </c>
      <c r="B14" s="72"/>
      <c r="C14" s="73"/>
      <c r="D14" s="74">
        <v>37209</v>
      </c>
      <c r="E14" s="75"/>
      <c r="F14" s="75"/>
      <c r="G14" s="75"/>
      <c r="H14" s="75"/>
      <c r="I14" s="75"/>
      <c r="J14" s="75"/>
      <c r="K14" s="75"/>
    </row>
    <row r="15" spans="1:11" s="76" customFormat="1" ht="18" customHeight="1" x14ac:dyDescent="0.25">
      <c r="A15" s="71" t="s">
        <v>129</v>
      </c>
      <c r="B15" s="72"/>
      <c r="C15" s="73"/>
      <c r="D15" s="74">
        <v>72625.2</v>
      </c>
      <c r="E15" s="75"/>
      <c r="F15" s="75"/>
      <c r="G15" s="75"/>
      <c r="H15" s="75"/>
      <c r="I15" s="75"/>
      <c r="J15" s="75"/>
      <c r="K15" s="75"/>
    </row>
    <row r="16" spans="1:11" s="76" customFormat="1" x14ac:dyDescent="0.25">
      <c r="A16" s="71" t="s">
        <v>130</v>
      </c>
      <c r="B16" s="72"/>
      <c r="C16" s="73"/>
      <c r="D16" s="74">
        <v>4476.5</v>
      </c>
      <c r="E16" s="75"/>
      <c r="F16" s="75"/>
      <c r="G16" s="75"/>
      <c r="H16" s="75"/>
      <c r="I16" s="75"/>
      <c r="J16" s="75"/>
      <c r="K16" s="75"/>
    </row>
    <row r="17" spans="1:11" s="76" customFormat="1" ht="46.5" customHeight="1" x14ac:dyDescent="0.25">
      <c r="A17" s="71" t="s">
        <v>131</v>
      </c>
      <c r="B17" s="72"/>
      <c r="C17" s="73"/>
      <c r="D17" s="74">
        <v>12475.5</v>
      </c>
      <c r="E17" s="75"/>
      <c r="F17" s="75"/>
      <c r="G17" s="75"/>
      <c r="H17" s="75"/>
      <c r="I17" s="75"/>
      <c r="J17" s="75"/>
      <c r="K17" s="75"/>
    </row>
    <row r="18" spans="1:11" s="76" customFormat="1" ht="36" customHeight="1" x14ac:dyDescent="0.25">
      <c r="A18" s="71" t="s">
        <v>132</v>
      </c>
      <c r="B18" s="72"/>
      <c r="C18" s="73"/>
      <c r="D18" s="74">
        <v>75860.600000000006</v>
      </c>
      <c r="E18" s="75"/>
      <c r="F18" s="75"/>
      <c r="G18" s="75"/>
      <c r="H18" s="75"/>
      <c r="I18" s="75"/>
      <c r="J18" s="75"/>
      <c r="K18" s="75"/>
    </row>
    <row r="19" spans="1:11" s="76" customFormat="1" ht="48" customHeight="1" x14ac:dyDescent="0.25">
      <c r="A19" s="71" t="s">
        <v>133</v>
      </c>
      <c r="B19" s="72"/>
      <c r="C19" s="73"/>
      <c r="D19" s="74">
        <v>1005</v>
      </c>
      <c r="E19" s="75"/>
      <c r="F19" s="75"/>
      <c r="G19" s="75"/>
      <c r="H19" s="75"/>
      <c r="I19" s="75"/>
      <c r="J19" s="75"/>
      <c r="K19" s="75"/>
    </row>
    <row r="20" spans="1:11" s="76" customFormat="1" ht="29.25" customHeight="1" x14ac:dyDescent="0.25">
      <c r="A20" s="71" t="s">
        <v>134</v>
      </c>
      <c r="B20" s="72"/>
      <c r="C20" s="73"/>
      <c r="D20" s="74">
        <v>16071.8</v>
      </c>
      <c r="E20" s="75"/>
      <c r="F20" s="75"/>
      <c r="G20" s="75"/>
      <c r="H20" s="75"/>
      <c r="I20" s="75"/>
      <c r="J20" s="75"/>
      <c r="K20" s="75"/>
    </row>
    <row r="21" spans="1:11" s="76" customFormat="1" ht="30" customHeight="1" x14ac:dyDescent="0.25">
      <c r="A21" s="71" t="s">
        <v>135</v>
      </c>
      <c r="B21" s="72"/>
      <c r="C21" s="73"/>
      <c r="D21" s="74">
        <v>15380.5</v>
      </c>
      <c r="E21" s="75"/>
      <c r="F21" s="75"/>
      <c r="G21" s="75"/>
      <c r="H21" s="75"/>
      <c r="I21" s="75"/>
      <c r="J21" s="75"/>
      <c r="K21" s="75"/>
    </row>
    <row r="22" spans="1:11" s="76" customFormat="1" ht="63.75" customHeight="1" x14ac:dyDescent="0.25">
      <c r="A22" s="71" t="s">
        <v>136</v>
      </c>
      <c r="B22" s="72"/>
      <c r="C22" s="73"/>
      <c r="D22" s="74">
        <v>14250</v>
      </c>
      <c r="E22" s="75"/>
      <c r="F22" s="75"/>
      <c r="G22" s="75"/>
      <c r="H22" s="75"/>
      <c r="I22" s="75"/>
      <c r="J22" s="75"/>
      <c r="K22" s="75"/>
    </row>
    <row r="23" spans="1:11" s="76" customFormat="1" ht="18" customHeight="1" x14ac:dyDescent="0.25">
      <c r="A23" s="71" t="s">
        <v>137</v>
      </c>
      <c r="B23" s="72"/>
      <c r="C23" s="73"/>
      <c r="D23" s="74">
        <v>8917.4</v>
      </c>
      <c r="E23" s="75"/>
      <c r="F23" s="75"/>
      <c r="G23" s="75"/>
      <c r="H23" s="75"/>
      <c r="I23" s="75"/>
      <c r="J23" s="75"/>
      <c r="K23" s="75"/>
    </row>
    <row r="24" spans="1:11" s="76" customFormat="1" ht="48" customHeight="1" x14ac:dyDescent="0.25">
      <c r="A24" s="71" t="s">
        <v>138</v>
      </c>
      <c r="B24" s="72"/>
      <c r="C24" s="73"/>
      <c r="D24" s="74">
        <v>175</v>
      </c>
      <c r="E24" s="75"/>
      <c r="F24" s="75"/>
      <c r="G24" s="75"/>
      <c r="H24" s="75"/>
      <c r="I24" s="75"/>
      <c r="J24" s="75"/>
      <c r="K24" s="75"/>
    </row>
    <row r="25" spans="1:11" s="76" customFormat="1" ht="15" customHeight="1" x14ac:dyDescent="0.25">
      <c r="A25" s="71" t="s">
        <v>139</v>
      </c>
      <c r="B25" s="72"/>
      <c r="C25" s="73"/>
      <c r="D25" s="74">
        <v>1986.3</v>
      </c>
      <c r="E25" s="75"/>
      <c r="F25" s="75"/>
      <c r="G25" s="75"/>
      <c r="H25" s="75"/>
      <c r="I25" s="75"/>
      <c r="J25" s="75"/>
      <c r="K25" s="75"/>
    </row>
    <row r="26" spans="1:11" s="76" customFormat="1" ht="30" customHeight="1" x14ac:dyDescent="0.25">
      <c r="A26" s="71" t="s">
        <v>140</v>
      </c>
      <c r="B26" s="72"/>
      <c r="C26" s="73"/>
      <c r="D26" s="74">
        <v>139.19999999999999</v>
      </c>
      <c r="E26" s="75"/>
      <c r="F26" s="75"/>
      <c r="G26" s="75"/>
      <c r="H26" s="75"/>
      <c r="I26" s="75"/>
      <c r="J26" s="75"/>
      <c r="K26" s="75"/>
    </row>
    <row r="27" spans="1:11" s="76" customFormat="1" ht="15" customHeight="1" x14ac:dyDescent="0.25">
      <c r="A27" s="71" t="s">
        <v>141</v>
      </c>
      <c r="B27" s="72"/>
      <c r="C27" s="73"/>
      <c r="D27" s="74">
        <v>514.5</v>
      </c>
      <c r="E27" s="75"/>
      <c r="F27" s="75"/>
      <c r="G27" s="75"/>
      <c r="H27" s="75"/>
      <c r="I27" s="75"/>
      <c r="J27" s="75"/>
      <c r="K27" s="75"/>
    </row>
    <row r="28" spans="1:11" s="76" customFormat="1" x14ac:dyDescent="0.25">
      <c r="A28" s="71" t="s">
        <v>142</v>
      </c>
      <c r="B28" s="72"/>
      <c r="C28" s="73"/>
      <c r="D28" s="74">
        <v>6671</v>
      </c>
      <c r="E28" s="75"/>
      <c r="F28" s="75"/>
      <c r="G28" s="75"/>
      <c r="H28" s="75"/>
      <c r="I28" s="75"/>
      <c r="J28" s="75"/>
      <c r="K28" s="75"/>
    </row>
    <row r="29" spans="1:11" s="76" customFormat="1" x14ac:dyDescent="0.25">
      <c r="A29" s="71" t="s">
        <v>143</v>
      </c>
      <c r="B29" s="72"/>
      <c r="C29" s="73"/>
      <c r="D29" s="74">
        <v>122.7</v>
      </c>
      <c r="E29" s="75"/>
      <c r="F29" s="75"/>
      <c r="G29" s="75"/>
      <c r="H29" s="75"/>
      <c r="I29" s="75"/>
      <c r="J29" s="75"/>
      <c r="K29" s="75"/>
    </row>
    <row r="30" spans="1:11" s="76" customFormat="1" ht="30.75" customHeight="1" x14ac:dyDescent="0.25">
      <c r="A30" s="71" t="s">
        <v>144</v>
      </c>
      <c r="B30" s="72"/>
      <c r="C30" s="73"/>
      <c r="D30" s="74">
        <v>163846.39999999999</v>
      </c>
      <c r="E30" s="75"/>
      <c r="F30" s="75"/>
      <c r="G30" s="75"/>
      <c r="H30" s="75"/>
      <c r="I30" s="75"/>
      <c r="J30" s="75"/>
      <c r="K30" s="75"/>
    </row>
    <row r="31" spans="1:11" s="76" customFormat="1" ht="30.75" customHeight="1" x14ac:dyDescent="0.25">
      <c r="A31" s="71" t="s">
        <v>145</v>
      </c>
      <c r="B31" s="72"/>
      <c r="C31" s="73"/>
      <c r="D31" s="74">
        <v>37679.800000000003</v>
      </c>
      <c r="E31" s="75"/>
      <c r="F31" s="75"/>
      <c r="G31" s="75"/>
      <c r="H31" s="75"/>
      <c r="I31" s="75"/>
      <c r="J31" s="75"/>
      <c r="K31" s="75"/>
    </row>
    <row r="32" spans="1:11" s="76" customFormat="1" ht="31.5" customHeight="1" x14ac:dyDescent="0.25">
      <c r="A32" s="71" t="s">
        <v>146</v>
      </c>
      <c r="B32" s="72"/>
      <c r="C32" s="73"/>
      <c r="D32" s="74">
        <v>19361.8</v>
      </c>
      <c r="E32" s="75"/>
      <c r="F32" s="75"/>
      <c r="G32" s="75"/>
      <c r="H32" s="75"/>
      <c r="I32" s="75"/>
      <c r="J32" s="75"/>
      <c r="K32" s="75"/>
    </row>
    <row r="33" spans="1:11" s="76" customFormat="1" ht="16.5" customHeight="1" x14ac:dyDescent="0.25">
      <c r="A33" s="71" t="s">
        <v>147</v>
      </c>
      <c r="B33" s="72"/>
      <c r="C33" s="73"/>
      <c r="D33" s="74">
        <v>205332.9</v>
      </c>
      <c r="E33" s="75"/>
      <c r="F33" s="75"/>
      <c r="G33" s="75"/>
      <c r="H33" s="75"/>
      <c r="I33" s="75"/>
      <c r="J33" s="75"/>
      <c r="K33" s="75"/>
    </row>
    <row r="34" spans="1:11" s="76" customFormat="1" ht="32.25" customHeight="1" x14ac:dyDescent="0.25">
      <c r="A34" s="71" t="s">
        <v>148</v>
      </c>
      <c r="B34" s="72"/>
      <c r="C34" s="73"/>
      <c r="D34" s="74">
        <v>9</v>
      </c>
      <c r="E34" s="75"/>
      <c r="F34" s="75"/>
      <c r="G34" s="75"/>
      <c r="H34" s="75"/>
      <c r="I34" s="75"/>
      <c r="J34" s="75"/>
      <c r="K34" s="75"/>
    </row>
    <row r="35" spans="1:11" s="76" customFormat="1" ht="43.5" customHeight="1" x14ac:dyDescent="0.25">
      <c r="A35" s="71" t="s">
        <v>149</v>
      </c>
      <c r="B35" s="72"/>
      <c r="C35" s="73"/>
      <c r="D35" s="74">
        <v>1077.3</v>
      </c>
      <c r="E35" s="75"/>
      <c r="F35" s="75"/>
      <c r="G35" s="75"/>
      <c r="H35" s="75"/>
      <c r="I35" s="75"/>
      <c r="J35" s="75"/>
      <c r="K35" s="75"/>
    </row>
    <row r="36" spans="1:11" s="76" customFormat="1" ht="32.25" customHeight="1" x14ac:dyDescent="0.25">
      <c r="A36" s="71" t="s">
        <v>150</v>
      </c>
      <c r="B36" s="72"/>
      <c r="C36" s="73"/>
      <c r="D36" s="74">
        <v>17821.5</v>
      </c>
      <c r="E36" s="75"/>
      <c r="F36" s="75"/>
      <c r="G36" s="75"/>
      <c r="H36" s="75"/>
      <c r="I36" s="75"/>
      <c r="J36" s="75"/>
      <c r="K36" s="75"/>
    </row>
    <row r="37" spans="1:11" s="76" customFormat="1" ht="33.75" customHeight="1" x14ac:dyDescent="0.25">
      <c r="A37" s="71" t="s">
        <v>151</v>
      </c>
      <c r="B37" s="72"/>
      <c r="C37" s="73"/>
      <c r="D37" s="74">
        <v>3.2</v>
      </c>
      <c r="E37" s="75"/>
      <c r="F37" s="75"/>
      <c r="G37" s="75"/>
      <c r="H37" s="75"/>
      <c r="I37" s="75"/>
      <c r="J37" s="75"/>
      <c r="K37" s="75"/>
    </row>
    <row r="38" spans="1:11" s="76" customFormat="1" ht="32.25" customHeight="1" x14ac:dyDescent="0.25">
      <c r="A38" s="71" t="s">
        <v>152</v>
      </c>
      <c r="B38" s="72"/>
      <c r="C38" s="73"/>
      <c r="D38" s="74">
        <v>1855.8</v>
      </c>
      <c r="E38" s="75"/>
      <c r="F38" s="75"/>
      <c r="G38" s="75"/>
      <c r="H38" s="75"/>
      <c r="I38" s="75"/>
      <c r="J38" s="75"/>
      <c r="K38" s="75"/>
    </row>
    <row r="39" spans="1:11" s="76" customFormat="1" ht="30" customHeight="1" x14ac:dyDescent="0.25">
      <c r="A39" s="71" t="s">
        <v>153</v>
      </c>
      <c r="B39" s="72"/>
      <c r="C39" s="73"/>
      <c r="D39" s="74">
        <v>43221.7</v>
      </c>
      <c r="E39" s="75"/>
      <c r="F39" s="75"/>
      <c r="G39" s="75"/>
      <c r="H39" s="75"/>
      <c r="I39" s="75"/>
      <c r="J39" s="75"/>
      <c r="K39" s="75"/>
    </row>
    <row r="40" spans="1:11" s="76" customFormat="1" ht="34.5" customHeight="1" x14ac:dyDescent="0.25">
      <c r="A40" s="71" t="s">
        <v>154</v>
      </c>
      <c r="B40" s="72"/>
      <c r="C40" s="73"/>
      <c r="D40" s="74">
        <v>483.9</v>
      </c>
      <c r="E40" s="75"/>
      <c r="F40" s="75"/>
      <c r="G40" s="75"/>
      <c r="H40" s="75"/>
      <c r="I40" s="75"/>
      <c r="J40" s="75"/>
      <c r="K40" s="75"/>
    </row>
    <row r="41" spans="1:11" s="76" customFormat="1" ht="31.5" customHeight="1" x14ac:dyDescent="0.25">
      <c r="A41" s="71" t="s">
        <v>155</v>
      </c>
      <c r="B41" s="72"/>
      <c r="C41" s="73"/>
      <c r="D41" s="74">
        <v>4141.7</v>
      </c>
      <c r="E41" s="75"/>
      <c r="F41" s="75"/>
      <c r="G41" s="75"/>
      <c r="H41" s="75"/>
      <c r="I41" s="75"/>
      <c r="J41" s="75"/>
      <c r="K41" s="75"/>
    </row>
    <row r="42" spans="1:11" s="76" customFormat="1" ht="15.75" customHeight="1" x14ac:dyDescent="0.25">
      <c r="A42" s="71" t="s">
        <v>156</v>
      </c>
      <c r="B42" s="72"/>
      <c r="C42" s="73"/>
      <c r="D42" s="74">
        <v>40565.199999999997</v>
      </c>
      <c r="E42" s="75"/>
      <c r="F42" s="75"/>
      <c r="G42" s="75"/>
      <c r="H42" s="75"/>
      <c r="I42" s="75"/>
      <c r="J42" s="75"/>
      <c r="K42" s="75"/>
    </row>
    <row r="43" spans="1:11" s="76" customFormat="1" ht="30" customHeight="1" x14ac:dyDescent="0.25">
      <c r="A43" s="71" t="s">
        <v>157</v>
      </c>
      <c r="B43" s="72"/>
      <c r="C43" s="73"/>
      <c r="D43" s="74">
        <v>2154.6999999999998</v>
      </c>
      <c r="E43" s="75"/>
      <c r="F43" s="75"/>
      <c r="G43" s="75"/>
      <c r="H43" s="75"/>
      <c r="I43" s="75"/>
      <c r="J43" s="75"/>
      <c r="K43" s="75"/>
    </row>
    <row r="44" spans="1:11" s="76" customFormat="1" ht="30" customHeight="1" x14ac:dyDescent="0.25">
      <c r="A44" s="71" t="s">
        <v>158</v>
      </c>
      <c r="B44" s="72"/>
      <c r="C44" s="73"/>
      <c r="D44" s="74">
        <v>1427.3</v>
      </c>
      <c r="E44" s="75"/>
      <c r="F44" s="75"/>
      <c r="G44" s="75"/>
      <c r="H44" s="75"/>
      <c r="I44" s="75"/>
      <c r="J44" s="75"/>
      <c r="K44" s="75"/>
    </row>
    <row r="45" spans="1:11" s="76" customFormat="1" ht="45" customHeight="1" x14ac:dyDescent="0.25">
      <c r="A45" s="71" t="s">
        <v>159</v>
      </c>
      <c r="B45" s="72"/>
      <c r="C45" s="73"/>
      <c r="D45" s="74">
        <v>11370.6</v>
      </c>
      <c r="E45" s="75"/>
      <c r="F45" s="75"/>
      <c r="G45" s="75"/>
      <c r="H45" s="75"/>
      <c r="I45" s="75"/>
      <c r="J45" s="75"/>
      <c r="K45" s="75"/>
    </row>
    <row r="46" spans="1:11" s="76" customFormat="1" ht="33" customHeight="1" x14ac:dyDescent="0.25">
      <c r="A46" s="71" t="s">
        <v>160</v>
      </c>
      <c r="B46" s="72"/>
      <c r="C46" s="73"/>
      <c r="D46" s="74">
        <v>78459.399999999994</v>
      </c>
      <c r="E46" s="75"/>
      <c r="F46" s="75"/>
      <c r="G46" s="75"/>
      <c r="H46" s="75"/>
      <c r="I46" s="75"/>
      <c r="J46" s="75"/>
      <c r="K46" s="75"/>
    </row>
    <row r="47" spans="1:11" s="76" customFormat="1" ht="18" customHeight="1" x14ac:dyDescent="0.25">
      <c r="A47" s="71" t="s">
        <v>161</v>
      </c>
      <c r="B47" s="72"/>
      <c r="C47" s="73"/>
      <c r="D47" s="74">
        <v>3465.8</v>
      </c>
      <c r="E47" s="75"/>
      <c r="F47" s="75"/>
      <c r="G47" s="75"/>
      <c r="H47" s="75"/>
      <c r="I47" s="75"/>
      <c r="J47" s="75"/>
      <c r="K47" s="75"/>
    </row>
    <row r="48" spans="1:11" s="76" customFormat="1" ht="48" customHeight="1" x14ac:dyDescent="0.25">
      <c r="A48" s="71" t="s">
        <v>162</v>
      </c>
      <c r="B48" s="72"/>
      <c r="C48" s="73"/>
      <c r="D48" s="74">
        <v>9405.2000000000007</v>
      </c>
      <c r="E48" s="75"/>
      <c r="F48" s="75"/>
      <c r="G48" s="75"/>
      <c r="H48" s="75"/>
      <c r="I48" s="75"/>
      <c r="J48" s="75"/>
      <c r="K48" s="75"/>
    </row>
    <row r="49" spans="1:11" s="76" customFormat="1" ht="13.5" customHeight="1" x14ac:dyDescent="0.25">
      <c r="A49" s="71" t="s">
        <v>163</v>
      </c>
      <c r="B49" s="72"/>
      <c r="C49" s="73"/>
      <c r="D49" s="74">
        <v>230.7</v>
      </c>
      <c r="E49" s="75"/>
      <c r="F49" s="75"/>
      <c r="G49" s="75"/>
      <c r="H49" s="75"/>
      <c r="I49" s="75"/>
      <c r="J49" s="75"/>
      <c r="K49" s="75"/>
    </row>
    <row r="50" spans="1:11" s="76" customFormat="1" ht="15" customHeight="1" x14ac:dyDescent="0.25">
      <c r="A50" s="71" t="s">
        <v>164</v>
      </c>
      <c r="B50" s="72"/>
      <c r="C50" s="73"/>
      <c r="D50" s="74">
        <v>3577.4</v>
      </c>
      <c r="E50" s="75"/>
      <c r="F50" s="75"/>
      <c r="G50" s="75"/>
      <c r="H50" s="75"/>
      <c r="I50" s="75"/>
      <c r="J50" s="75"/>
      <c r="K50" s="75"/>
    </row>
    <row r="51" spans="1:11" s="76" customFormat="1" ht="33.75" customHeight="1" x14ac:dyDescent="0.25">
      <c r="A51" s="71" t="s">
        <v>165</v>
      </c>
      <c r="B51" s="72"/>
      <c r="C51" s="73"/>
      <c r="D51" s="74">
        <v>1482701.5</v>
      </c>
      <c r="E51" s="75"/>
      <c r="F51" s="75"/>
      <c r="G51" s="75"/>
      <c r="H51" s="75"/>
      <c r="I51" s="75"/>
      <c r="J51" s="75"/>
      <c r="K51" s="75"/>
    </row>
    <row r="52" spans="1:11" s="76" customFormat="1" ht="50.25" customHeight="1" x14ac:dyDescent="0.25">
      <c r="A52" s="71" t="s">
        <v>166</v>
      </c>
      <c r="B52" s="72"/>
      <c r="C52" s="73"/>
      <c r="D52" s="74">
        <v>14912.2</v>
      </c>
      <c r="E52" s="75"/>
      <c r="F52" s="75"/>
      <c r="G52" s="75"/>
      <c r="H52" s="75"/>
      <c r="I52" s="75"/>
      <c r="J52" s="75"/>
      <c r="K52" s="75"/>
    </row>
    <row r="53" spans="1:11" s="76" customFormat="1" ht="30.75" customHeight="1" x14ac:dyDescent="0.25">
      <c r="A53" s="71" t="s">
        <v>167</v>
      </c>
      <c r="B53" s="72"/>
      <c r="C53" s="73"/>
      <c r="D53" s="74">
        <v>20541.400000000001</v>
      </c>
      <c r="E53" s="75"/>
      <c r="F53" s="75"/>
      <c r="G53" s="75"/>
      <c r="H53" s="75"/>
      <c r="I53" s="75"/>
      <c r="J53" s="75"/>
      <c r="K53" s="75"/>
    </row>
    <row r="54" spans="1:11" s="76" customFormat="1" ht="30.75" customHeight="1" x14ac:dyDescent="0.25">
      <c r="A54" s="71" t="s">
        <v>168</v>
      </c>
      <c r="B54" s="72"/>
      <c r="C54" s="73"/>
      <c r="D54" s="74">
        <v>1246.2</v>
      </c>
      <c r="E54" s="75"/>
      <c r="F54" s="75"/>
      <c r="G54" s="75"/>
      <c r="H54" s="75"/>
      <c r="I54" s="75"/>
      <c r="J54" s="75"/>
      <c r="K54" s="75"/>
    </row>
    <row r="55" spans="1:11" s="76" customFormat="1" ht="31.5" customHeight="1" x14ac:dyDescent="0.25">
      <c r="A55" s="71" t="s">
        <v>169</v>
      </c>
      <c r="B55" s="72"/>
      <c r="C55" s="73"/>
      <c r="D55" s="74">
        <v>4025</v>
      </c>
      <c r="E55" s="75"/>
      <c r="F55" s="75"/>
      <c r="G55" s="75"/>
      <c r="H55" s="75"/>
      <c r="I55" s="75"/>
      <c r="J55" s="75"/>
      <c r="K55" s="75"/>
    </row>
    <row r="56" spans="1:11" s="76" customFormat="1" ht="30" customHeight="1" x14ac:dyDescent="0.25">
      <c r="A56" s="71" t="s">
        <v>170</v>
      </c>
      <c r="B56" s="72"/>
      <c r="C56" s="73"/>
      <c r="D56" s="74">
        <v>20618.099999999999</v>
      </c>
      <c r="E56" s="75"/>
      <c r="F56" s="75"/>
      <c r="G56" s="75"/>
      <c r="H56" s="75"/>
      <c r="I56" s="75"/>
      <c r="J56" s="75"/>
      <c r="K56" s="75"/>
    </row>
    <row r="57" spans="1:11" s="76" customFormat="1" ht="33.75" customHeight="1" x14ac:dyDescent="0.25">
      <c r="A57" s="71" t="s">
        <v>171</v>
      </c>
      <c r="B57" s="72"/>
      <c r="C57" s="73"/>
      <c r="D57" s="74">
        <v>29.7</v>
      </c>
      <c r="E57" s="75"/>
      <c r="F57" s="75"/>
      <c r="G57" s="75"/>
      <c r="H57" s="75"/>
      <c r="I57" s="75"/>
      <c r="J57" s="75"/>
      <c r="K57" s="75"/>
    </row>
    <row r="58" spans="1:11" s="76" customFormat="1" ht="17.25" customHeight="1" x14ac:dyDescent="0.25">
      <c r="A58" s="71" t="s">
        <v>172</v>
      </c>
      <c r="B58" s="72"/>
      <c r="C58" s="73"/>
      <c r="D58" s="74">
        <v>12792.1</v>
      </c>
      <c r="E58" s="75"/>
      <c r="F58" s="75"/>
      <c r="G58" s="75"/>
      <c r="H58" s="75"/>
      <c r="I58" s="75"/>
      <c r="J58" s="75"/>
      <c r="K58" s="75"/>
    </row>
    <row r="59" spans="1:11" s="76" customFormat="1" ht="46.5" customHeight="1" x14ac:dyDescent="0.25">
      <c r="A59" s="71" t="s">
        <v>173</v>
      </c>
      <c r="B59" s="72"/>
      <c r="C59" s="73"/>
      <c r="D59" s="74">
        <v>16402.7</v>
      </c>
      <c r="E59" s="75"/>
      <c r="F59" s="75"/>
      <c r="G59" s="75"/>
      <c r="H59" s="75"/>
      <c r="I59" s="75"/>
      <c r="J59" s="75"/>
      <c r="K59" s="75"/>
    </row>
    <row r="60" spans="1:11" s="76" customFormat="1" ht="59.25" customHeight="1" x14ac:dyDescent="0.25">
      <c r="A60" s="71" t="s">
        <v>174</v>
      </c>
      <c r="B60" s="72"/>
      <c r="C60" s="73"/>
      <c r="D60" s="74">
        <v>10739.9</v>
      </c>
      <c r="E60" s="75"/>
      <c r="F60" s="75"/>
      <c r="G60" s="75"/>
      <c r="H60" s="75"/>
      <c r="I60" s="75"/>
      <c r="J60" s="75"/>
      <c r="K60" s="75"/>
    </row>
    <row r="61" spans="1:11" s="76" customFormat="1" ht="16.5" customHeight="1" x14ac:dyDescent="0.25">
      <c r="A61" s="71" t="s">
        <v>175</v>
      </c>
      <c r="B61" s="72"/>
      <c r="C61" s="73"/>
      <c r="D61" s="74">
        <v>76634.5</v>
      </c>
      <c r="E61" s="75"/>
      <c r="F61" s="75"/>
      <c r="G61" s="75"/>
      <c r="H61" s="75"/>
      <c r="I61" s="75"/>
      <c r="J61" s="75"/>
      <c r="K61" s="75"/>
    </row>
    <row r="62" spans="1:11" s="76" customFormat="1" x14ac:dyDescent="0.25">
      <c r="A62" s="71" t="s">
        <v>176</v>
      </c>
      <c r="B62" s="72"/>
      <c r="C62" s="73"/>
      <c r="D62" s="74">
        <v>4466</v>
      </c>
      <c r="E62" s="75"/>
      <c r="F62" s="75"/>
      <c r="G62" s="75"/>
      <c r="H62" s="75"/>
      <c r="I62" s="75"/>
      <c r="J62" s="75"/>
      <c r="K62" s="75"/>
    </row>
    <row r="63" spans="1:11" s="76" customFormat="1" ht="32.25" customHeight="1" x14ac:dyDescent="0.25">
      <c r="A63" s="71" t="s">
        <v>177</v>
      </c>
      <c r="B63" s="72"/>
      <c r="C63" s="73"/>
      <c r="D63" s="74">
        <v>593.6</v>
      </c>
      <c r="E63" s="75"/>
      <c r="F63" s="75"/>
      <c r="G63" s="75"/>
      <c r="H63" s="75"/>
      <c r="I63" s="75"/>
      <c r="J63" s="75"/>
      <c r="K63" s="75"/>
    </row>
    <row r="64" spans="1:11" s="76" customFormat="1" ht="33.75" customHeight="1" x14ac:dyDescent="0.25">
      <c r="A64" s="71" t="s">
        <v>178</v>
      </c>
      <c r="B64" s="72"/>
      <c r="C64" s="73"/>
      <c r="D64" s="74">
        <v>657.9</v>
      </c>
      <c r="E64" s="75"/>
      <c r="F64" s="75"/>
      <c r="G64" s="75"/>
      <c r="H64" s="75"/>
      <c r="I64" s="75"/>
      <c r="J64" s="75"/>
      <c r="K64" s="75"/>
    </row>
    <row r="65" spans="1:11" s="76" customFormat="1" ht="32.25" customHeight="1" x14ac:dyDescent="0.25">
      <c r="A65" s="71" t="s">
        <v>179</v>
      </c>
      <c r="B65" s="72"/>
      <c r="C65" s="73"/>
      <c r="D65" s="74">
        <v>21932.3</v>
      </c>
      <c r="E65" s="75"/>
      <c r="F65" s="75"/>
      <c r="G65" s="75"/>
      <c r="H65" s="75"/>
      <c r="I65" s="75"/>
      <c r="J65" s="75"/>
      <c r="K65" s="75"/>
    </row>
    <row r="66" spans="1:11" s="76" customFormat="1" ht="30.75" customHeight="1" x14ac:dyDescent="0.25">
      <c r="A66" s="71" t="s">
        <v>180</v>
      </c>
      <c r="B66" s="72"/>
      <c r="C66" s="73"/>
      <c r="D66" s="74">
        <v>9091.4</v>
      </c>
      <c r="E66" s="75"/>
      <c r="F66" s="75"/>
      <c r="G66" s="75"/>
      <c r="H66" s="75"/>
      <c r="I66" s="75"/>
      <c r="J66" s="75"/>
      <c r="K66" s="75"/>
    </row>
    <row r="67" spans="1:11" s="76" customFormat="1" ht="34.5" customHeight="1" x14ac:dyDescent="0.25">
      <c r="A67" s="71" t="s">
        <v>181</v>
      </c>
      <c r="B67" s="72"/>
      <c r="C67" s="73"/>
      <c r="D67" s="74">
        <v>12800</v>
      </c>
      <c r="E67" s="75"/>
      <c r="F67" s="75"/>
      <c r="G67" s="75"/>
      <c r="H67" s="75"/>
      <c r="I67" s="75"/>
      <c r="J67" s="75"/>
      <c r="K67" s="75"/>
    </row>
    <row r="68" spans="1:11" s="76" customFormat="1" ht="107.25" customHeight="1" x14ac:dyDescent="0.25">
      <c r="A68" s="71" t="s">
        <v>182</v>
      </c>
      <c r="B68" s="72"/>
      <c r="C68" s="73"/>
      <c r="D68" s="74">
        <v>2953.1</v>
      </c>
      <c r="E68" s="75"/>
      <c r="F68" s="75"/>
      <c r="G68" s="75"/>
      <c r="H68" s="75"/>
      <c r="I68" s="75"/>
      <c r="J68" s="75"/>
      <c r="K68" s="75"/>
    </row>
    <row r="69" spans="1:11" s="76" customFormat="1" ht="31.5" customHeight="1" x14ac:dyDescent="0.25">
      <c r="A69" s="71" t="s">
        <v>183</v>
      </c>
      <c r="B69" s="72"/>
      <c r="C69" s="73"/>
      <c r="D69" s="74">
        <v>33262.9</v>
      </c>
      <c r="E69" s="75"/>
      <c r="F69" s="75"/>
      <c r="G69" s="75"/>
      <c r="H69" s="75"/>
      <c r="I69" s="75"/>
      <c r="J69" s="75"/>
      <c r="K69" s="75"/>
    </row>
    <row r="70" spans="1:11" s="76" customFormat="1" ht="78.75" customHeight="1" x14ac:dyDescent="0.25">
      <c r="A70" s="71" t="s">
        <v>184</v>
      </c>
      <c r="B70" s="72"/>
      <c r="C70" s="73"/>
      <c r="D70" s="74">
        <v>1299.2</v>
      </c>
      <c r="E70" s="75"/>
      <c r="F70" s="75"/>
      <c r="G70" s="75"/>
      <c r="H70" s="75"/>
      <c r="I70" s="75"/>
      <c r="J70" s="75"/>
      <c r="K70" s="75"/>
    </row>
    <row r="71" spans="1:11" s="76" customFormat="1" ht="17.25" customHeight="1" x14ac:dyDescent="0.25">
      <c r="A71" s="71" t="s">
        <v>185</v>
      </c>
      <c r="B71" s="72"/>
      <c r="C71" s="73"/>
      <c r="D71" s="74">
        <v>125981.2</v>
      </c>
      <c r="E71" s="75"/>
      <c r="F71" s="75"/>
      <c r="G71" s="75"/>
      <c r="H71" s="75"/>
      <c r="I71" s="75"/>
      <c r="J71" s="75"/>
      <c r="K71" s="75"/>
    </row>
    <row r="72" spans="1:11" s="76" customFormat="1" ht="36.75" customHeight="1" x14ac:dyDescent="0.25">
      <c r="A72" s="71" t="s">
        <v>186</v>
      </c>
      <c r="B72" s="72"/>
      <c r="C72" s="73"/>
      <c r="D72" s="74">
        <v>1888</v>
      </c>
      <c r="E72" s="75"/>
      <c r="F72" s="75"/>
      <c r="G72" s="75"/>
      <c r="H72" s="75"/>
      <c r="I72" s="75"/>
      <c r="J72" s="75"/>
      <c r="K72" s="75"/>
    </row>
    <row r="73" spans="1:11" s="76" customFormat="1" ht="48.75" customHeight="1" x14ac:dyDescent="0.25">
      <c r="A73" s="71" t="s">
        <v>187</v>
      </c>
      <c r="B73" s="72"/>
      <c r="C73" s="73"/>
      <c r="D73" s="74">
        <v>1013229.7</v>
      </c>
      <c r="E73" s="75"/>
      <c r="F73" s="75"/>
      <c r="G73" s="75"/>
      <c r="H73" s="75"/>
      <c r="I73" s="75"/>
      <c r="J73" s="75"/>
      <c r="K73" s="75"/>
    </row>
    <row r="74" spans="1:11" s="76" customFormat="1" ht="33.75" customHeight="1" x14ac:dyDescent="0.25">
      <c r="A74" s="71" t="s">
        <v>188</v>
      </c>
      <c r="B74" s="72"/>
      <c r="C74" s="73"/>
      <c r="D74" s="74">
        <v>15470.9</v>
      </c>
      <c r="E74" s="75"/>
      <c r="F74" s="75"/>
      <c r="G74" s="75"/>
      <c r="H74" s="75"/>
      <c r="I74" s="75"/>
      <c r="J74" s="75"/>
      <c r="K74" s="75"/>
    </row>
    <row r="75" spans="1:11" s="76" customFormat="1" ht="50.25" customHeight="1" x14ac:dyDescent="0.25">
      <c r="A75" s="71" t="s">
        <v>189</v>
      </c>
      <c r="B75" s="72"/>
      <c r="C75" s="73"/>
      <c r="D75" s="74">
        <v>132.1</v>
      </c>
      <c r="E75" s="75"/>
      <c r="F75" s="75"/>
      <c r="G75" s="75"/>
      <c r="H75" s="75"/>
      <c r="I75" s="75"/>
      <c r="J75" s="75"/>
      <c r="K75" s="75"/>
    </row>
    <row r="76" spans="1:11" s="76" customFormat="1" ht="31.5" customHeight="1" x14ac:dyDescent="0.25">
      <c r="A76" s="71" t="s">
        <v>190</v>
      </c>
      <c r="B76" s="72"/>
      <c r="C76" s="73"/>
      <c r="D76" s="74">
        <v>408570.8</v>
      </c>
      <c r="E76" s="75"/>
      <c r="F76" s="75"/>
      <c r="G76" s="75"/>
      <c r="H76" s="75"/>
      <c r="I76" s="75"/>
      <c r="J76" s="75"/>
      <c r="K76" s="75"/>
    </row>
    <row r="77" spans="1:11" s="76" customFormat="1" ht="63" customHeight="1" x14ac:dyDescent="0.25">
      <c r="A77" s="71" t="s">
        <v>191</v>
      </c>
      <c r="B77" s="72"/>
      <c r="C77" s="73"/>
      <c r="D77" s="74">
        <v>5263.9</v>
      </c>
      <c r="E77" s="75"/>
      <c r="F77" s="75"/>
      <c r="G77" s="75"/>
      <c r="H77" s="75"/>
      <c r="I77" s="75"/>
      <c r="J77" s="75"/>
      <c r="K77" s="75"/>
    </row>
    <row r="78" spans="1:11" s="76" customFormat="1" ht="30.75" customHeight="1" x14ac:dyDescent="0.25">
      <c r="A78" s="71" t="s">
        <v>192</v>
      </c>
      <c r="B78" s="72"/>
      <c r="C78" s="73"/>
      <c r="D78" s="74">
        <v>932.9</v>
      </c>
      <c r="E78" s="75"/>
      <c r="F78" s="75"/>
      <c r="G78" s="75"/>
      <c r="H78" s="75"/>
      <c r="I78" s="75"/>
      <c r="J78" s="75"/>
      <c r="K78" s="75"/>
    </row>
    <row r="79" spans="1:11" s="76" customFormat="1" ht="17.25" customHeight="1" x14ac:dyDescent="0.25">
      <c r="A79" s="71" t="s">
        <v>193</v>
      </c>
      <c r="B79" s="72"/>
      <c r="C79" s="73"/>
      <c r="D79" s="74">
        <v>4473.8</v>
      </c>
      <c r="E79" s="75"/>
      <c r="F79" s="75"/>
      <c r="G79" s="75"/>
      <c r="H79" s="75"/>
      <c r="I79" s="75"/>
      <c r="J79" s="75"/>
      <c r="K79" s="75"/>
    </row>
    <row r="80" spans="1:11" s="76" customFormat="1" ht="15.75" customHeight="1" x14ac:dyDescent="0.25">
      <c r="A80" s="71" t="s">
        <v>194</v>
      </c>
      <c r="B80" s="72"/>
      <c r="C80" s="73"/>
      <c r="D80" s="74">
        <v>800273.2</v>
      </c>
      <c r="E80" s="75"/>
      <c r="F80" s="75"/>
      <c r="G80" s="75"/>
      <c r="H80" s="75"/>
      <c r="I80" s="75"/>
      <c r="J80" s="75"/>
      <c r="K80" s="75"/>
    </row>
    <row r="81" spans="1:6" x14ac:dyDescent="0.25">
      <c r="A81" s="66" t="s">
        <v>12</v>
      </c>
      <c r="B81" s="67"/>
      <c r="C81" s="68"/>
      <c r="D81" s="54">
        <v>12469708.6</v>
      </c>
      <c r="E81" s="44"/>
      <c r="F81" s="29" t="s">
        <v>35</v>
      </c>
    </row>
    <row r="82" spans="1:6" x14ac:dyDescent="0.25">
      <c r="A82" s="66" t="s">
        <v>13</v>
      </c>
      <c r="B82" s="67"/>
      <c r="C82" s="68"/>
      <c r="D82" s="54">
        <f>B127+'Муниципальные районы'!P55</f>
        <v>15431565.24556</v>
      </c>
      <c r="E82" s="44"/>
    </row>
    <row r="83" spans="1:6" x14ac:dyDescent="0.25">
      <c r="A83" s="55" t="s">
        <v>196</v>
      </c>
      <c r="B83" s="56"/>
      <c r="C83" s="57"/>
      <c r="D83" s="8">
        <f>D87-D86</f>
        <v>5431895.2999999998</v>
      </c>
      <c r="E83" s="22"/>
    </row>
    <row r="84" spans="1:6" x14ac:dyDescent="0.25">
      <c r="A84" s="63" t="s">
        <v>14</v>
      </c>
      <c r="B84" s="64"/>
      <c r="C84" s="65"/>
      <c r="D84" s="8"/>
      <c r="E84" s="22"/>
    </row>
    <row r="85" spans="1:6" x14ac:dyDescent="0.25">
      <c r="A85" s="63" t="s">
        <v>15</v>
      </c>
      <c r="B85" s="64"/>
      <c r="C85" s="65"/>
      <c r="D85" s="58">
        <v>523837.3</v>
      </c>
      <c r="E85" s="22"/>
    </row>
    <row r="86" spans="1:6" ht="75.75" customHeight="1" x14ac:dyDescent="0.25">
      <c r="A86" s="63" t="s">
        <v>124</v>
      </c>
      <c r="B86" s="64"/>
      <c r="C86" s="65"/>
      <c r="D86" s="59">
        <v>1341584.5</v>
      </c>
      <c r="E86" s="22"/>
    </row>
    <row r="87" spans="1:6" ht="15" customHeight="1" x14ac:dyDescent="0.25">
      <c r="A87" s="55" t="s">
        <v>125</v>
      </c>
      <c r="B87" s="56"/>
      <c r="C87" s="57"/>
      <c r="D87" s="8">
        <v>6773479.7999999998</v>
      </c>
      <c r="E87" s="22"/>
    </row>
    <row r="88" spans="1:6" x14ac:dyDescent="0.25">
      <c r="A88" s="23"/>
      <c r="B88" s="24"/>
      <c r="C88" s="24"/>
      <c r="D88" s="22"/>
      <c r="E88" s="22"/>
    </row>
    <row r="89" spans="1:6" x14ac:dyDescent="0.25">
      <c r="A89" s="23"/>
      <c r="B89" s="24"/>
      <c r="C89" s="24"/>
      <c r="D89" s="22"/>
      <c r="E89" s="22"/>
    </row>
    <row r="90" spans="1:6" x14ac:dyDescent="0.25">
      <c r="A90" s="25" t="s">
        <v>16</v>
      </c>
      <c r="B90" s="10"/>
      <c r="C90" s="10"/>
      <c r="D90" s="11"/>
      <c r="E90" s="11"/>
    </row>
    <row r="91" spans="1:6" ht="15" customHeight="1" x14ac:dyDescent="0.25">
      <c r="A91" s="50" t="s">
        <v>17</v>
      </c>
      <c r="B91" s="69" t="s">
        <v>2</v>
      </c>
      <c r="C91" s="60" t="s">
        <v>3</v>
      </c>
      <c r="D91" s="61"/>
      <c r="E91" s="62"/>
    </row>
    <row r="92" spans="1:6" ht="90" customHeight="1" x14ac:dyDescent="0.25">
      <c r="A92" s="51"/>
      <c r="B92" s="70"/>
      <c r="C92" s="45" t="s">
        <v>4</v>
      </c>
      <c r="D92" s="45" t="s">
        <v>5</v>
      </c>
      <c r="E92" s="26" t="s">
        <v>33</v>
      </c>
    </row>
    <row r="93" spans="1:6" x14ac:dyDescent="0.25">
      <c r="A93" s="12" t="s">
        <v>88</v>
      </c>
      <c r="B93" s="37">
        <v>46133.035519999998</v>
      </c>
      <c r="C93" s="37">
        <v>24535.163420000001</v>
      </c>
      <c r="D93" s="37">
        <v>5047.9115700000002</v>
      </c>
      <c r="E93" s="37">
        <v>46.008249999999997</v>
      </c>
    </row>
    <row r="94" spans="1:6" x14ac:dyDescent="0.25">
      <c r="A94" s="12" t="s">
        <v>89</v>
      </c>
      <c r="B94" s="37">
        <v>18955.882740000001</v>
      </c>
      <c r="C94" s="37">
        <v>14060.29948</v>
      </c>
      <c r="D94" s="37">
        <v>3249.06313</v>
      </c>
      <c r="E94" s="37"/>
    </row>
    <row r="95" spans="1:6" x14ac:dyDescent="0.25">
      <c r="A95" s="12" t="s">
        <v>90</v>
      </c>
      <c r="B95" s="37">
        <v>27586.567210000001</v>
      </c>
      <c r="C95" s="37">
        <v>19230.022850000001</v>
      </c>
      <c r="D95" s="37">
        <v>3839.9071399999998</v>
      </c>
      <c r="E95" s="37"/>
    </row>
    <row r="96" spans="1:6" x14ac:dyDescent="0.25">
      <c r="A96" s="12" t="s">
        <v>91</v>
      </c>
      <c r="B96" s="37">
        <v>196520.88977000001</v>
      </c>
      <c r="C96" s="37">
        <v>41531.014999999999</v>
      </c>
      <c r="D96" s="37">
        <v>12784.26728</v>
      </c>
      <c r="E96" s="37">
        <v>853.12199999999996</v>
      </c>
    </row>
    <row r="97" spans="1:5" ht="30" x14ac:dyDescent="0.25">
      <c r="A97" s="12" t="s">
        <v>92</v>
      </c>
      <c r="B97" s="37">
        <v>113825.72895999999</v>
      </c>
      <c r="C97" s="37">
        <v>7434.3389699999998</v>
      </c>
      <c r="D97" s="37">
        <v>2574.6023399999999</v>
      </c>
      <c r="E97" s="37">
        <v>12666.669400000001</v>
      </c>
    </row>
    <row r="98" spans="1:5" x14ac:dyDescent="0.25">
      <c r="A98" s="12" t="s">
        <v>93</v>
      </c>
      <c r="B98" s="37">
        <v>122606.93497</v>
      </c>
      <c r="C98" s="37">
        <v>10429.024299999999</v>
      </c>
      <c r="D98" s="37">
        <v>3960.1671500000002</v>
      </c>
      <c r="E98" s="37">
        <v>870</v>
      </c>
    </row>
    <row r="99" spans="1:5" x14ac:dyDescent="0.25">
      <c r="A99" s="12" t="s">
        <v>94</v>
      </c>
      <c r="B99" s="37">
        <v>3588.3587600000001</v>
      </c>
      <c r="C99" s="37">
        <v>2128.4701300000002</v>
      </c>
      <c r="D99" s="37">
        <v>838.76369999999997</v>
      </c>
      <c r="E99" s="37">
        <v>287.5</v>
      </c>
    </row>
    <row r="100" spans="1:5" ht="30" x14ac:dyDescent="0.25">
      <c r="A100" s="12" t="s">
        <v>95</v>
      </c>
      <c r="B100" s="37">
        <v>4358775.2676900001</v>
      </c>
      <c r="C100" s="37">
        <v>14264.52936</v>
      </c>
      <c r="D100" s="37">
        <v>4188.1888600000002</v>
      </c>
      <c r="E100" s="37"/>
    </row>
    <row r="101" spans="1:5" x14ac:dyDescent="0.25">
      <c r="A101" s="12" t="s">
        <v>96</v>
      </c>
      <c r="B101" s="37">
        <v>116586.17934</v>
      </c>
      <c r="C101" s="37">
        <v>13105.321019999999</v>
      </c>
      <c r="D101" s="37">
        <v>4434.8691099999996</v>
      </c>
      <c r="E101" s="37"/>
    </row>
    <row r="102" spans="1:5" x14ac:dyDescent="0.25">
      <c r="A102" s="12" t="s">
        <v>97</v>
      </c>
      <c r="B102" s="37">
        <v>2572553.6047100001</v>
      </c>
      <c r="C102" s="37">
        <v>18001.841280000001</v>
      </c>
      <c r="D102" s="37">
        <v>4364.8920600000001</v>
      </c>
      <c r="E102" s="37">
        <v>16101.875099999999</v>
      </c>
    </row>
    <row r="103" spans="1:5" x14ac:dyDescent="0.25">
      <c r="A103" s="12" t="s">
        <v>98</v>
      </c>
      <c r="B103" s="37">
        <v>367687.10279999999</v>
      </c>
      <c r="C103" s="37">
        <v>6992.3719799999999</v>
      </c>
      <c r="D103" s="37">
        <v>1649.1705999999999</v>
      </c>
      <c r="E103" s="37">
        <v>292.76128999999997</v>
      </c>
    </row>
    <row r="104" spans="1:5" x14ac:dyDescent="0.25">
      <c r="A104" s="12" t="s">
        <v>99</v>
      </c>
      <c r="B104" s="37">
        <v>1462844.14711</v>
      </c>
      <c r="C104" s="37">
        <v>49827.077640000003</v>
      </c>
      <c r="D104" s="37">
        <v>15688.292020000001</v>
      </c>
      <c r="E104" s="37">
        <v>372371.99739999999</v>
      </c>
    </row>
    <row r="105" spans="1:5" ht="30" x14ac:dyDescent="0.25">
      <c r="A105" s="12" t="s">
        <v>100</v>
      </c>
      <c r="B105" s="37">
        <v>1307553.5953500001</v>
      </c>
      <c r="C105" s="37">
        <v>37261.136859999999</v>
      </c>
      <c r="D105" s="37">
        <v>8231.0326600000008</v>
      </c>
      <c r="E105" s="37">
        <v>845297.10583999997</v>
      </c>
    </row>
    <row r="106" spans="1:5" x14ac:dyDescent="0.25">
      <c r="A106" s="12" t="s">
        <v>101</v>
      </c>
      <c r="B106" s="37">
        <v>199586.07201999999</v>
      </c>
      <c r="C106" s="37">
        <v>3207.1214799999998</v>
      </c>
      <c r="D106" s="37">
        <v>1070.45542</v>
      </c>
      <c r="E106" s="37">
        <v>64.057599999999994</v>
      </c>
    </row>
    <row r="107" spans="1:5" x14ac:dyDescent="0.25">
      <c r="A107" s="12" t="s">
        <v>102</v>
      </c>
      <c r="B107" s="37">
        <v>196934.00956999999</v>
      </c>
      <c r="C107" s="37">
        <v>91871.941720000003</v>
      </c>
      <c r="D107" s="37">
        <v>32604.635590000002</v>
      </c>
      <c r="E107" s="37"/>
    </row>
    <row r="108" spans="1:5" x14ac:dyDescent="0.25">
      <c r="A108" s="12" t="s">
        <v>103</v>
      </c>
      <c r="B108" s="37">
        <v>183154.92498000001</v>
      </c>
      <c r="C108" s="37">
        <v>2750.7265699999998</v>
      </c>
      <c r="D108" s="37">
        <v>1011.04558</v>
      </c>
      <c r="E108" s="37"/>
    </row>
    <row r="109" spans="1:5" ht="30" x14ac:dyDescent="0.25">
      <c r="A109" s="12" t="s">
        <v>104</v>
      </c>
      <c r="B109" s="37">
        <v>24804.165560000001</v>
      </c>
      <c r="C109" s="37">
        <v>7222.9239399999997</v>
      </c>
      <c r="D109" s="37">
        <v>2025.6610599999999</v>
      </c>
      <c r="E109" s="37"/>
    </row>
    <row r="110" spans="1:5" x14ac:dyDescent="0.25">
      <c r="A110" s="12" t="s">
        <v>105</v>
      </c>
      <c r="B110" s="37">
        <v>110926.96322000001</v>
      </c>
      <c r="C110" s="37">
        <v>30484.307110000002</v>
      </c>
      <c r="D110" s="37">
        <v>10086.95768</v>
      </c>
      <c r="E110" s="37">
        <v>15515.87948</v>
      </c>
    </row>
    <row r="111" spans="1:5" x14ac:dyDescent="0.25">
      <c r="A111" s="12" t="s">
        <v>106</v>
      </c>
      <c r="B111" s="37">
        <v>24533.366689999999</v>
      </c>
      <c r="C111" s="37">
        <v>1153.0373500000001</v>
      </c>
      <c r="D111" s="37">
        <v>234.05840000000001</v>
      </c>
      <c r="E111" s="37"/>
    </row>
    <row r="112" spans="1:5" x14ac:dyDescent="0.25">
      <c r="A112" s="12" t="s">
        <v>107</v>
      </c>
      <c r="B112" s="37">
        <v>928459.98132000002</v>
      </c>
      <c r="C112" s="37">
        <v>16333.511829999999</v>
      </c>
      <c r="D112" s="37">
        <v>5567.1383900000001</v>
      </c>
      <c r="E112" s="37"/>
    </row>
    <row r="113" spans="1:5" ht="30" x14ac:dyDescent="0.25">
      <c r="A113" s="12" t="s">
        <v>108</v>
      </c>
      <c r="B113" s="37">
        <v>39949.340689999997</v>
      </c>
      <c r="C113" s="37">
        <v>19940.606080000001</v>
      </c>
      <c r="D113" s="37">
        <v>5727.0138100000004</v>
      </c>
      <c r="E113" s="37"/>
    </row>
    <row r="114" spans="1:5" x14ac:dyDescent="0.25">
      <c r="A114" s="12" t="s">
        <v>109</v>
      </c>
      <c r="B114" s="37">
        <v>7377.3186999999998</v>
      </c>
      <c r="C114" s="37">
        <v>3895.2883099999999</v>
      </c>
      <c r="D114" s="37">
        <v>1320.54261</v>
      </c>
      <c r="E114" s="37"/>
    </row>
    <row r="115" spans="1:5" x14ac:dyDescent="0.25">
      <c r="A115" s="12" t="s">
        <v>110</v>
      </c>
      <c r="B115" s="37">
        <v>3309.45228</v>
      </c>
      <c r="C115" s="37">
        <v>1978.3295900000001</v>
      </c>
      <c r="D115" s="37">
        <v>480.72007000000002</v>
      </c>
      <c r="E115" s="37"/>
    </row>
    <row r="116" spans="1:5" x14ac:dyDescent="0.25">
      <c r="A116" s="12" t="s">
        <v>111</v>
      </c>
      <c r="B116" s="37">
        <v>6030.6237099999998</v>
      </c>
      <c r="C116" s="37">
        <v>2661.0922</v>
      </c>
      <c r="D116" s="37">
        <v>648.50329999999997</v>
      </c>
      <c r="E116" s="37"/>
    </row>
    <row r="117" spans="1:5" x14ac:dyDescent="0.25">
      <c r="A117" s="12" t="s">
        <v>112</v>
      </c>
      <c r="B117" s="37">
        <v>6315.4521999999997</v>
      </c>
      <c r="C117" s="37">
        <v>4688.4874099999997</v>
      </c>
      <c r="D117" s="37">
        <v>1031.7045700000001</v>
      </c>
      <c r="E117" s="37"/>
    </row>
    <row r="118" spans="1:5" x14ac:dyDescent="0.25">
      <c r="A118" s="12" t="s">
        <v>113</v>
      </c>
      <c r="B118" s="37">
        <v>107109.04426</v>
      </c>
      <c r="C118" s="37">
        <v>45824.44341</v>
      </c>
      <c r="D118" s="37">
        <v>16979.82546</v>
      </c>
      <c r="E118" s="37"/>
    </row>
    <row r="119" spans="1:5" ht="30" x14ac:dyDescent="0.25">
      <c r="A119" s="12" t="s">
        <v>114</v>
      </c>
      <c r="B119" s="37">
        <v>778.21370000000002</v>
      </c>
      <c r="C119" s="37">
        <v>569.31782999999996</v>
      </c>
      <c r="D119" s="37">
        <v>118.96487</v>
      </c>
      <c r="E119" s="37"/>
    </row>
    <row r="120" spans="1:5" x14ac:dyDescent="0.25">
      <c r="A120" s="12" t="s">
        <v>115</v>
      </c>
      <c r="B120" s="37">
        <v>186840.37156</v>
      </c>
      <c r="C120" s="37">
        <v>4093.7955099999999</v>
      </c>
      <c r="D120" s="37">
        <v>1041.2224900000001</v>
      </c>
      <c r="E120" s="37">
        <v>1647.41482</v>
      </c>
    </row>
    <row r="121" spans="1:5" x14ac:dyDescent="0.25">
      <c r="A121" s="12" t="s">
        <v>116</v>
      </c>
      <c r="B121" s="37">
        <v>56205.38538</v>
      </c>
      <c r="C121" s="37">
        <v>20432.28772</v>
      </c>
      <c r="D121" s="37">
        <v>5198.9629199999999</v>
      </c>
      <c r="E121" s="37"/>
    </row>
    <row r="122" spans="1:5" x14ac:dyDescent="0.25">
      <c r="A122" s="12" t="s">
        <v>117</v>
      </c>
      <c r="B122" s="37">
        <v>91451.091639999999</v>
      </c>
      <c r="C122" s="37">
        <v>1738.5729899999999</v>
      </c>
      <c r="D122" s="37">
        <v>516.40619000000004</v>
      </c>
      <c r="E122" s="37"/>
    </row>
    <row r="123" spans="1:5" x14ac:dyDescent="0.25">
      <c r="A123" s="12" t="s">
        <v>118</v>
      </c>
      <c r="B123" s="37">
        <v>1442.2606699999999</v>
      </c>
      <c r="C123" s="37">
        <v>644.94994999999994</v>
      </c>
      <c r="D123" s="37">
        <v>144.65244999999999</v>
      </c>
      <c r="E123" s="37"/>
    </row>
    <row r="124" spans="1:5" ht="30" x14ac:dyDescent="0.25">
      <c r="A124" s="12" t="s">
        <v>119</v>
      </c>
      <c r="B124" s="37">
        <v>11502.2017</v>
      </c>
      <c r="C124" s="37">
        <v>7634.6289900000002</v>
      </c>
      <c r="D124" s="37">
        <v>1979.42688</v>
      </c>
      <c r="E124" s="37">
        <v>67.246960000000001</v>
      </c>
    </row>
    <row r="125" spans="1:5" ht="30" x14ac:dyDescent="0.25">
      <c r="A125" s="12" t="s">
        <v>120</v>
      </c>
      <c r="B125" s="37">
        <v>9712.9349700000002</v>
      </c>
      <c r="C125" s="37">
        <v>5431.1314499999999</v>
      </c>
      <c r="D125" s="37">
        <v>1627.02181</v>
      </c>
      <c r="E125" s="37">
        <v>459.5</v>
      </c>
    </row>
    <row r="126" spans="1:5" ht="30" x14ac:dyDescent="0.25">
      <c r="A126" s="12" t="s">
        <v>121</v>
      </c>
      <c r="B126" s="37">
        <v>38760.846530000003</v>
      </c>
      <c r="C126" s="37">
        <v>7397.3446199999998</v>
      </c>
      <c r="D126" s="37">
        <v>2174.2568000000001</v>
      </c>
      <c r="E126" s="37">
        <v>1247.6273699999999</v>
      </c>
    </row>
    <row r="127" spans="1:5" x14ac:dyDescent="0.25">
      <c r="A127" s="27" t="s">
        <v>2</v>
      </c>
      <c r="B127" s="38">
        <v>12950401.31628</v>
      </c>
      <c r="C127" s="38">
        <v>538754.45834999997</v>
      </c>
      <c r="D127" s="38">
        <v>162440.30397000001</v>
      </c>
      <c r="E127" s="38">
        <v>1267788.7655100001</v>
      </c>
    </row>
  </sheetData>
  <mergeCells count="88">
    <mergeCell ref="A7:C7"/>
    <mergeCell ref="A8:C8"/>
    <mergeCell ref="A9:C9"/>
    <mergeCell ref="A79:C79"/>
    <mergeCell ref="A80:C80"/>
    <mergeCell ref="A74:C74"/>
    <mergeCell ref="A75:C75"/>
    <mergeCell ref="A76:C76"/>
    <mergeCell ref="A77:C77"/>
    <mergeCell ref="A78:C78"/>
    <mergeCell ref="A24:C24"/>
    <mergeCell ref="A59:C59"/>
    <mergeCell ref="A60:C60"/>
    <mergeCell ref="A61:C61"/>
    <mergeCell ref="A62:C62"/>
    <mergeCell ref="A86:C86"/>
    <mergeCell ref="A87:C87"/>
    <mergeCell ref="A53:C5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30:C30"/>
    <mergeCell ref="A31:C31"/>
    <mergeCell ref="A32:C32"/>
    <mergeCell ref="A25:C25"/>
    <mergeCell ref="A26:C26"/>
    <mergeCell ref="A27:C27"/>
    <mergeCell ref="A28:C28"/>
    <mergeCell ref="A29:C29"/>
    <mergeCell ref="A38:C38"/>
    <mergeCell ref="A39:C39"/>
    <mergeCell ref="A40:C40"/>
    <mergeCell ref="A33:C33"/>
    <mergeCell ref="A34:C34"/>
    <mergeCell ref="A35:C35"/>
    <mergeCell ref="A36:C36"/>
    <mergeCell ref="A37:C37"/>
    <mergeCell ref="A46:C46"/>
    <mergeCell ref="A47:C47"/>
    <mergeCell ref="A48:C48"/>
    <mergeCell ref="A49:C49"/>
    <mergeCell ref="A41:C41"/>
    <mergeCell ref="A42:C42"/>
    <mergeCell ref="A43:C43"/>
    <mergeCell ref="A44:C44"/>
    <mergeCell ref="A45:C45"/>
    <mergeCell ref="A55:C55"/>
    <mergeCell ref="A56:C56"/>
    <mergeCell ref="A57:C57"/>
    <mergeCell ref="A58:C58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51:C51"/>
    <mergeCell ref="A52:C52"/>
    <mergeCell ref="A54:C54"/>
    <mergeCell ref="A1:D1"/>
    <mergeCell ref="A2:D2"/>
    <mergeCell ref="A5:C5"/>
    <mergeCell ref="A83:C83"/>
    <mergeCell ref="A91:A92"/>
    <mergeCell ref="B91:B92"/>
    <mergeCell ref="A6:C6"/>
    <mergeCell ref="A10:C10"/>
    <mergeCell ref="A11:C11"/>
    <mergeCell ref="A81:C81"/>
    <mergeCell ref="A82:C82"/>
    <mergeCell ref="A84:C84"/>
    <mergeCell ref="A85:C85"/>
    <mergeCell ref="C91:E91"/>
    <mergeCell ref="A50:C50"/>
  </mergeCells>
  <pageMargins left="0.70866141732283472" right="0.23622047244094491" top="0.31496062992125984" bottom="0.39370078740157483" header="0.15748031496062992" footer="0.23622047244094491"/>
  <pageSetup paperSize="9" scale="65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view="pageBreakPreview" zoomScaleNormal="100" zoomScaleSheetLayoutView="100" workbookViewId="0">
      <selection activeCell="P55" sqref="P55"/>
    </sheetView>
  </sheetViews>
  <sheetFormatPr defaultRowHeight="15" x14ac:dyDescent="0.25"/>
  <cols>
    <col min="1" max="1" width="38.28515625" customWidth="1"/>
    <col min="2" max="2" width="13.140625" customWidth="1"/>
    <col min="3" max="3" width="14.42578125" customWidth="1"/>
    <col min="4" max="4" width="14" customWidth="1"/>
    <col min="5" max="5" width="14.140625" customWidth="1"/>
    <col min="6" max="6" width="13.85546875" customWidth="1"/>
    <col min="7" max="7" width="14.5703125" customWidth="1"/>
    <col min="8" max="9" width="14" customWidth="1"/>
    <col min="10" max="10" width="12.7109375" customWidth="1"/>
    <col min="11" max="11" width="11" customWidth="1"/>
    <col min="12" max="13" width="14" customWidth="1"/>
    <col min="14" max="15" width="14.28515625" customWidth="1"/>
    <col min="16" max="16" width="11.85546875" customWidth="1"/>
  </cols>
  <sheetData>
    <row r="1" spans="1:20" s="17" customFormat="1" ht="15.75" x14ac:dyDescent="0.25">
      <c r="A1" s="20"/>
      <c r="C1" s="18" t="s">
        <v>8</v>
      </c>
    </row>
    <row r="2" spans="1:20" x14ac:dyDescent="0.25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1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4" t="s">
        <v>6</v>
      </c>
    </row>
    <row r="4" spans="1:20" ht="45" x14ac:dyDescent="0.25">
      <c r="A4" s="34" t="s">
        <v>36</v>
      </c>
      <c r="B4" s="39">
        <v>3473.5</v>
      </c>
      <c r="C4" s="39">
        <v>16655.37</v>
      </c>
      <c r="D4" s="39">
        <v>25668.25</v>
      </c>
      <c r="E4" s="39">
        <v>1507</v>
      </c>
      <c r="F4" s="39">
        <v>464.5</v>
      </c>
      <c r="G4" s="39">
        <v>23227.08337</v>
      </c>
      <c r="H4" s="39">
        <v>3224.32</v>
      </c>
      <c r="I4" s="39">
        <v>4325</v>
      </c>
      <c r="J4" s="39">
        <v>10790.58337</v>
      </c>
      <c r="K4" s="39">
        <v>5413</v>
      </c>
      <c r="L4" s="39">
        <v>44719.125039999999</v>
      </c>
      <c r="M4" s="39">
        <v>231.16667000000001</v>
      </c>
      <c r="N4" s="39">
        <v>8858.8369999999995</v>
      </c>
      <c r="O4" s="39"/>
      <c r="P4" s="40">
        <v>148557.73545000001</v>
      </c>
      <c r="Q4" s="33"/>
      <c r="R4" s="33"/>
      <c r="S4" s="33"/>
      <c r="T4" s="33"/>
    </row>
    <row r="5" spans="1:20" ht="45" x14ac:dyDescent="0.25">
      <c r="A5" s="34" t="s">
        <v>37</v>
      </c>
      <c r="B5" s="39">
        <v>59037.595359999999</v>
      </c>
      <c r="C5" s="39">
        <v>49705.04</v>
      </c>
      <c r="D5" s="39">
        <v>17898.53945</v>
      </c>
      <c r="E5" s="39">
        <v>29415.6826</v>
      </c>
      <c r="F5" s="39">
        <v>896.6</v>
      </c>
      <c r="G5" s="39">
        <v>65718.88162</v>
      </c>
      <c r="H5" s="39">
        <v>29645.73316</v>
      </c>
      <c r="I5" s="39">
        <v>18002.920099999999</v>
      </c>
      <c r="J5" s="39">
        <v>109119.64780000001</v>
      </c>
      <c r="K5" s="39">
        <v>2906.30618</v>
      </c>
      <c r="L5" s="39">
        <v>1277.8</v>
      </c>
      <c r="M5" s="39">
        <v>1212.3388299999999</v>
      </c>
      <c r="N5" s="39">
        <v>25759.7</v>
      </c>
      <c r="O5" s="39">
        <v>1276.7</v>
      </c>
      <c r="P5" s="40">
        <v>411873.48509999999</v>
      </c>
      <c r="Q5" s="33"/>
      <c r="R5" s="33"/>
      <c r="S5" s="33"/>
      <c r="T5" s="33"/>
    </row>
    <row r="6" spans="1:20" ht="60" x14ac:dyDescent="0.25">
      <c r="A6" s="34" t="s">
        <v>38</v>
      </c>
      <c r="B6" s="39"/>
      <c r="C6" s="39">
        <v>38576.809000000001</v>
      </c>
      <c r="D6" s="39">
        <v>19604</v>
      </c>
      <c r="E6" s="39">
        <v>6876</v>
      </c>
      <c r="F6" s="39">
        <v>2018.25</v>
      </c>
      <c r="G6" s="39">
        <v>16397.83337</v>
      </c>
      <c r="H6" s="39">
        <v>2451.3200000000002</v>
      </c>
      <c r="I6" s="39">
        <v>3000</v>
      </c>
      <c r="J6" s="39">
        <v>20235.701000000001</v>
      </c>
      <c r="K6" s="39">
        <v>5253</v>
      </c>
      <c r="L6" s="39">
        <v>12338.25</v>
      </c>
      <c r="M6" s="39"/>
      <c r="N6" s="39">
        <v>6744</v>
      </c>
      <c r="O6" s="39"/>
      <c r="P6" s="40">
        <v>133495.16336999999</v>
      </c>
      <c r="Q6" s="33"/>
      <c r="R6" s="33"/>
      <c r="S6" s="33"/>
      <c r="T6" s="33"/>
    </row>
    <row r="7" spans="1:20" ht="135" x14ac:dyDescent="0.25">
      <c r="A7" s="34" t="s">
        <v>39</v>
      </c>
      <c r="B7" s="39">
        <v>50241.84433</v>
      </c>
      <c r="C7" s="39">
        <v>11454.1083</v>
      </c>
      <c r="D7" s="39">
        <v>6540.0448500000002</v>
      </c>
      <c r="E7" s="39"/>
      <c r="F7" s="39"/>
      <c r="G7" s="39">
        <v>3508.21</v>
      </c>
      <c r="H7" s="39">
        <v>319.34100000000001</v>
      </c>
      <c r="I7" s="39">
        <v>369.58715000000001</v>
      </c>
      <c r="J7" s="39">
        <v>10845.96718</v>
      </c>
      <c r="K7" s="39">
        <v>2065.2879600000001</v>
      </c>
      <c r="L7" s="39">
        <v>5112.35862</v>
      </c>
      <c r="M7" s="39">
        <v>-142.90316999999999</v>
      </c>
      <c r="N7" s="39">
        <v>-1655.5551</v>
      </c>
      <c r="O7" s="39">
        <v>-3.7589700000000001</v>
      </c>
      <c r="P7" s="40">
        <v>88654.532149999999</v>
      </c>
      <c r="Q7" s="33"/>
      <c r="R7" s="33"/>
      <c r="S7" s="33"/>
      <c r="T7" s="33"/>
    </row>
    <row r="8" spans="1:20" ht="60" x14ac:dyDescent="0.25">
      <c r="A8" s="34" t="s">
        <v>40</v>
      </c>
      <c r="B8" s="39">
        <v>3652.3942499999998</v>
      </c>
      <c r="C8" s="39"/>
      <c r="D8" s="39"/>
      <c r="E8" s="39"/>
      <c r="F8" s="39"/>
      <c r="G8" s="39"/>
      <c r="H8" s="39"/>
      <c r="I8" s="39">
        <v>1893.7362499999999</v>
      </c>
      <c r="J8" s="39"/>
      <c r="K8" s="39"/>
      <c r="L8" s="39"/>
      <c r="M8" s="39"/>
      <c r="N8" s="39"/>
      <c r="O8" s="39"/>
      <c r="P8" s="40">
        <v>5546.1305000000002</v>
      </c>
      <c r="Q8" s="33"/>
      <c r="R8" s="33"/>
      <c r="S8" s="33"/>
      <c r="T8" s="33"/>
    </row>
    <row r="9" spans="1:20" ht="105" x14ac:dyDescent="0.25">
      <c r="A9" s="34" t="s">
        <v>41</v>
      </c>
      <c r="B9" s="39">
        <v>247.07004000000001</v>
      </c>
      <c r="C9" s="39">
        <v>6.9</v>
      </c>
      <c r="D9" s="39"/>
      <c r="E9" s="39"/>
      <c r="F9" s="39"/>
      <c r="G9" s="39">
        <v>35.591630000000002</v>
      </c>
      <c r="H9" s="39"/>
      <c r="I9" s="39"/>
      <c r="J9" s="39"/>
      <c r="K9" s="39">
        <v>40.484000000000002</v>
      </c>
      <c r="L9" s="39"/>
      <c r="M9" s="39"/>
      <c r="N9" s="39"/>
      <c r="O9" s="39"/>
      <c r="P9" s="40">
        <v>330.04566999999997</v>
      </c>
      <c r="Q9" s="33"/>
      <c r="R9" s="33"/>
      <c r="S9" s="33"/>
      <c r="T9" s="33"/>
    </row>
    <row r="10" spans="1:20" ht="90" x14ac:dyDescent="0.25">
      <c r="A10" s="34" t="s">
        <v>42</v>
      </c>
      <c r="B10" s="39"/>
      <c r="C10" s="39">
        <v>4485.87</v>
      </c>
      <c r="D10" s="39">
        <v>652.75</v>
      </c>
      <c r="E10" s="39">
        <v>465</v>
      </c>
      <c r="F10" s="39">
        <v>196.666</v>
      </c>
      <c r="G10" s="39">
        <v>655.41674</v>
      </c>
      <c r="H10" s="39">
        <v>101.25</v>
      </c>
      <c r="I10" s="39"/>
      <c r="J10" s="39"/>
      <c r="K10" s="39"/>
      <c r="L10" s="39">
        <v>267.58337</v>
      </c>
      <c r="M10" s="39">
        <v>194.33333999999999</v>
      </c>
      <c r="N10" s="39"/>
      <c r="O10" s="39"/>
      <c r="P10" s="40">
        <v>7018.8694500000001</v>
      </c>
      <c r="Q10" s="33"/>
      <c r="R10" s="33"/>
      <c r="S10" s="33"/>
      <c r="T10" s="33"/>
    </row>
    <row r="11" spans="1:20" ht="105" x14ac:dyDescent="0.25">
      <c r="A11" s="34" t="s">
        <v>43</v>
      </c>
      <c r="B11" s="39">
        <v>481.60088999999999</v>
      </c>
      <c r="C11" s="39">
        <v>145.88633999999999</v>
      </c>
      <c r="D11" s="39">
        <v>187.2</v>
      </c>
      <c r="E11" s="39">
        <v>101.9</v>
      </c>
      <c r="F11" s="39">
        <v>-114.34976</v>
      </c>
      <c r="G11" s="39">
        <v>93.424000000000007</v>
      </c>
      <c r="H11" s="39">
        <v>60.251249999999999</v>
      </c>
      <c r="I11" s="39">
        <v>134.80000000000001</v>
      </c>
      <c r="J11" s="39">
        <v>82.686059999999998</v>
      </c>
      <c r="K11" s="39">
        <v>105.57543</v>
      </c>
      <c r="L11" s="39">
        <v>73.038070000000005</v>
      </c>
      <c r="M11" s="39">
        <v>88.52</v>
      </c>
      <c r="N11" s="39">
        <v>193.97499999999999</v>
      </c>
      <c r="O11" s="39">
        <v>-2</v>
      </c>
      <c r="P11" s="40">
        <v>1632.50728</v>
      </c>
      <c r="Q11" s="33"/>
      <c r="R11" s="33"/>
      <c r="S11" s="33"/>
      <c r="T11" s="33"/>
    </row>
    <row r="12" spans="1:20" ht="105" x14ac:dyDescent="0.25">
      <c r="A12" s="34" t="s">
        <v>44</v>
      </c>
      <c r="B12" s="39">
        <v>2013.11067</v>
      </c>
      <c r="C12" s="39">
        <v>1289.8404599999999</v>
      </c>
      <c r="D12" s="39">
        <v>369.07566000000003</v>
      </c>
      <c r="E12" s="39">
        <v>80</v>
      </c>
      <c r="F12" s="39">
        <v>-0.12811</v>
      </c>
      <c r="G12" s="39">
        <v>254.55295000000001</v>
      </c>
      <c r="H12" s="39">
        <v>42.64076</v>
      </c>
      <c r="I12" s="39">
        <v>185.5</v>
      </c>
      <c r="J12" s="39">
        <v>404.14902000000001</v>
      </c>
      <c r="K12" s="39">
        <v>218.09818000000001</v>
      </c>
      <c r="L12" s="39">
        <v>294.47199000000001</v>
      </c>
      <c r="M12" s="39">
        <v>290.43158</v>
      </c>
      <c r="N12" s="39">
        <v>-67.720640000000003</v>
      </c>
      <c r="O12" s="39">
        <v>23.0261</v>
      </c>
      <c r="P12" s="40">
        <v>5397.0486199999996</v>
      </c>
      <c r="Q12" s="33"/>
      <c r="R12" s="33"/>
      <c r="S12" s="33"/>
      <c r="T12" s="33"/>
    </row>
    <row r="13" spans="1:20" ht="135" x14ac:dyDescent="0.25">
      <c r="A13" s="34" t="s">
        <v>45</v>
      </c>
      <c r="B13" s="39">
        <v>22715.208739999998</v>
      </c>
      <c r="C13" s="39">
        <v>2028.7360000000001</v>
      </c>
      <c r="D13" s="39">
        <v>323.74799999999999</v>
      </c>
      <c r="E13" s="39"/>
      <c r="F13" s="39"/>
      <c r="G13" s="39"/>
      <c r="H13" s="39"/>
      <c r="I13" s="39"/>
      <c r="J13" s="39">
        <v>112.652</v>
      </c>
      <c r="K13" s="39"/>
      <c r="L13" s="39"/>
      <c r="M13" s="39"/>
      <c r="N13" s="39"/>
      <c r="O13" s="39"/>
      <c r="P13" s="40">
        <v>25180.34474</v>
      </c>
      <c r="Q13" s="33"/>
      <c r="R13" s="33"/>
      <c r="S13" s="33"/>
      <c r="T13" s="33"/>
    </row>
    <row r="14" spans="1:20" ht="120" x14ac:dyDescent="0.25">
      <c r="A14" s="34" t="s">
        <v>46</v>
      </c>
      <c r="B14" s="39"/>
      <c r="C14" s="39">
        <v>3809.1945700000001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>
        <v>3809.1945700000001</v>
      </c>
      <c r="Q14" s="33"/>
      <c r="R14" s="33"/>
      <c r="S14" s="33"/>
      <c r="T14" s="33"/>
    </row>
    <row r="15" spans="1:20" ht="120" x14ac:dyDescent="0.25">
      <c r="A15" s="34" t="s">
        <v>47</v>
      </c>
      <c r="B15" s="39">
        <v>582.58222000000001</v>
      </c>
      <c r="C15" s="39">
        <v>353.19564000000003</v>
      </c>
      <c r="D15" s="39"/>
      <c r="E15" s="39"/>
      <c r="F15" s="39"/>
      <c r="G15" s="39">
        <v>-29.7088</v>
      </c>
      <c r="H15" s="39"/>
      <c r="I15" s="39"/>
      <c r="J15" s="39">
        <v>38.297620000000002</v>
      </c>
      <c r="K15" s="39"/>
      <c r="L15" s="39"/>
      <c r="M15" s="39"/>
      <c r="N15" s="39"/>
      <c r="O15" s="39"/>
      <c r="P15" s="40">
        <v>944.36667999999997</v>
      </c>
      <c r="Q15" s="33"/>
      <c r="R15" s="33"/>
      <c r="S15" s="33"/>
      <c r="T15" s="33"/>
    </row>
    <row r="16" spans="1:20" ht="405" x14ac:dyDescent="0.25">
      <c r="A16" s="34" t="s">
        <v>48</v>
      </c>
      <c r="B16" s="39">
        <v>38203.952449999997</v>
      </c>
      <c r="C16" s="39">
        <v>25094.551520000001</v>
      </c>
      <c r="D16" s="39">
        <v>2903.8841699999998</v>
      </c>
      <c r="E16" s="39">
        <v>3795.5064499999999</v>
      </c>
      <c r="F16" s="39">
        <v>-11.00032</v>
      </c>
      <c r="G16" s="39">
        <v>2407.3787499999999</v>
      </c>
      <c r="H16" s="39">
        <v>1100.5652700000001</v>
      </c>
      <c r="I16" s="39">
        <v>276.15161000000001</v>
      </c>
      <c r="J16" s="39">
        <v>3574.0106799999999</v>
      </c>
      <c r="K16" s="39">
        <v>1019.80447</v>
      </c>
      <c r="L16" s="39">
        <v>2099.0752299999999</v>
      </c>
      <c r="M16" s="39">
        <v>3072.2951200000002</v>
      </c>
      <c r="N16" s="39">
        <v>1257.6624899999999</v>
      </c>
      <c r="O16" s="39">
        <v>793.66968999999995</v>
      </c>
      <c r="P16" s="40">
        <v>85587.507580000005</v>
      </c>
      <c r="Q16" s="33"/>
      <c r="R16" s="33"/>
      <c r="S16" s="33"/>
      <c r="T16" s="33"/>
    </row>
    <row r="17" spans="1:20" ht="195" x14ac:dyDescent="0.25">
      <c r="A17" s="34" t="s">
        <v>49</v>
      </c>
      <c r="B17" s="39">
        <v>307250.72460999998</v>
      </c>
      <c r="C17" s="39">
        <v>113631.4</v>
      </c>
      <c r="D17" s="39">
        <v>36536.725559999999</v>
      </c>
      <c r="E17" s="39">
        <v>6133.4473900000003</v>
      </c>
      <c r="F17" s="39">
        <v>-210.56996000000001</v>
      </c>
      <c r="G17" s="39">
        <v>9205.5679999999993</v>
      </c>
      <c r="H17" s="39">
        <v>8749.7178899999999</v>
      </c>
      <c r="I17" s="39">
        <v>6515.6714899999997</v>
      </c>
      <c r="J17" s="39">
        <v>28315.29</v>
      </c>
      <c r="K17" s="39">
        <v>6783.1604100000004</v>
      </c>
      <c r="L17" s="39">
        <v>25623.394700000001</v>
      </c>
      <c r="M17" s="39">
        <v>22775.473859999998</v>
      </c>
      <c r="N17" s="39">
        <v>23824.51</v>
      </c>
      <c r="O17" s="39">
        <v>17161.591670000002</v>
      </c>
      <c r="P17" s="40">
        <v>612296.10562000005</v>
      </c>
      <c r="Q17" s="33"/>
      <c r="R17" s="33"/>
      <c r="S17" s="33"/>
      <c r="T17" s="33"/>
    </row>
    <row r="18" spans="1:20" ht="120" x14ac:dyDescent="0.25">
      <c r="A18" s="34" t="s">
        <v>50</v>
      </c>
      <c r="B18" s="39">
        <v>35184.81207</v>
      </c>
      <c r="C18" s="39">
        <v>7446.3505800000003</v>
      </c>
      <c r="D18" s="39">
        <v>2118.0273000000002</v>
      </c>
      <c r="E18" s="39">
        <v>-941.01940000000002</v>
      </c>
      <c r="F18" s="39">
        <v>13.423220000000001</v>
      </c>
      <c r="G18" s="39">
        <v>520.11964</v>
      </c>
      <c r="H18" s="39">
        <v>2323.8533000000002</v>
      </c>
      <c r="I18" s="39">
        <v>125</v>
      </c>
      <c r="J18" s="39">
        <v>-168.94900000000001</v>
      </c>
      <c r="K18" s="39">
        <v>146.95214000000001</v>
      </c>
      <c r="L18" s="39">
        <v>1826.81025</v>
      </c>
      <c r="M18" s="39"/>
      <c r="N18" s="39">
        <v>1713.63</v>
      </c>
      <c r="O18" s="39">
        <v>186.17759000000001</v>
      </c>
      <c r="P18" s="40">
        <v>50495.187689999999</v>
      </c>
      <c r="Q18" s="33"/>
      <c r="R18" s="33"/>
      <c r="S18" s="33"/>
      <c r="T18" s="33"/>
    </row>
    <row r="19" spans="1:20" ht="165" x14ac:dyDescent="0.25">
      <c r="A19" s="34" t="s">
        <v>51</v>
      </c>
      <c r="B19" s="39">
        <v>12.466530000000001</v>
      </c>
      <c r="C19" s="39">
        <v>10.76038</v>
      </c>
      <c r="D19" s="39"/>
      <c r="E19" s="39"/>
      <c r="F19" s="39"/>
      <c r="G19" s="39"/>
      <c r="H19" s="39">
        <v>3.7250000000000001</v>
      </c>
      <c r="I19" s="39"/>
      <c r="J19" s="39">
        <v>3.7096399999999998</v>
      </c>
      <c r="K19" s="39"/>
      <c r="L19" s="39"/>
      <c r="M19" s="39"/>
      <c r="N19" s="39"/>
      <c r="O19" s="39"/>
      <c r="P19" s="40">
        <v>30.661549999999998</v>
      </c>
      <c r="Q19" s="33"/>
      <c r="R19" s="33"/>
      <c r="S19" s="33"/>
      <c r="T19" s="33"/>
    </row>
    <row r="20" spans="1:20" ht="105" x14ac:dyDescent="0.25">
      <c r="A20" s="34" t="s">
        <v>52</v>
      </c>
      <c r="B20" s="39"/>
      <c r="C20" s="39"/>
      <c r="D20" s="39"/>
      <c r="E20" s="39"/>
      <c r="F20" s="39"/>
      <c r="G20" s="39"/>
      <c r="H20" s="39"/>
      <c r="I20" s="39"/>
      <c r="J20" s="39">
        <v>300</v>
      </c>
      <c r="K20" s="39"/>
      <c r="L20" s="39"/>
      <c r="M20" s="39"/>
      <c r="N20" s="39"/>
      <c r="O20" s="39"/>
      <c r="P20" s="40">
        <v>300</v>
      </c>
      <c r="Q20" s="33"/>
      <c r="R20" s="33"/>
      <c r="S20" s="33"/>
      <c r="T20" s="33"/>
    </row>
    <row r="21" spans="1:20" ht="150" x14ac:dyDescent="0.25">
      <c r="A21" s="34" t="s">
        <v>53</v>
      </c>
      <c r="B21" s="39">
        <v>9064.5239799999999</v>
      </c>
      <c r="C21" s="39">
        <v>2200</v>
      </c>
      <c r="D21" s="39">
        <v>60.14761</v>
      </c>
      <c r="E21" s="39">
        <v>-171.51078999999999</v>
      </c>
      <c r="F21" s="39">
        <v>-85.229429999999994</v>
      </c>
      <c r="G21" s="39">
        <v>293.18457000000001</v>
      </c>
      <c r="H21" s="39">
        <v>-15.413</v>
      </c>
      <c r="I21" s="39">
        <v>3.9240400000000002</v>
      </c>
      <c r="J21" s="39">
        <v>659.97477000000003</v>
      </c>
      <c r="K21" s="39">
        <v>160</v>
      </c>
      <c r="L21" s="39">
        <v>625.35400000000004</v>
      </c>
      <c r="M21" s="39"/>
      <c r="N21" s="39"/>
      <c r="O21" s="39">
        <v>-558.89489000000003</v>
      </c>
      <c r="P21" s="40">
        <v>12236.06086</v>
      </c>
      <c r="Q21" s="33"/>
      <c r="R21" s="33"/>
      <c r="S21" s="33"/>
      <c r="T21" s="33"/>
    </row>
    <row r="22" spans="1:20" ht="150" x14ac:dyDescent="0.25">
      <c r="A22" s="34" t="s">
        <v>54</v>
      </c>
      <c r="B22" s="39">
        <v>173241.34578999999</v>
      </c>
      <c r="C22" s="39">
        <v>75573.069350000005</v>
      </c>
      <c r="D22" s="39">
        <v>19769.262999999999</v>
      </c>
      <c r="E22" s="39">
        <v>769.77391</v>
      </c>
      <c r="F22" s="39">
        <v>1340.4093399999999</v>
      </c>
      <c r="G22" s="39">
        <v>4514.8891100000001</v>
      </c>
      <c r="H22" s="39">
        <v>4705.7026599999999</v>
      </c>
      <c r="I22" s="39">
        <v>419.78343999999998</v>
      </c>
      <c r="J22" s="39">
        <v>41352.899579999998</v>
      </c>
      <c r="K22" s="39">
        <v>7900.82</v>
      </c>
      <c r="L22" s="39">
        <v>9089.0998299999992</v>
      </c>
      <c r="M22" s="39">
        <v>2249.42</v>
      </c>
      <c r="N22" s="39">
        <v>6118.5242900000003</v>
      </c>
      <c r="O22" s="39">
        <v>4130.4601000000002</v>
      </c>
      <c r="P22" s="40">
        <v>351175.46039999998</v>
      </c>
      <c r="Q22" s="33"/>
      <c r="R22" s="33"/>
      <c r="S22" s="33"/>
      <c r="T22" s="33"/>
    </row>
    <row r="23" spans="1:20" ht="90" x14ac:dyDescent="0.25">
      <c r="A23" s="34" t="s">
        <v>55</v>
      </c>
      <c r="B23" s="39">
        <v>1021.6109</v>
      </c>
      <c r="C23" s="39">
        <v>2301.3092099999999</v>
      </c>
      <c r="D23" s="39">
        <v>-2178.6593699999999</v>
      </c>
      <c r="E23" s="39">
        <v>-318.12774000000002</v>
      </c>
      <c r="F23" s="39">
        <v>-1.1404799999999999</v>
      </c>
      <c r="G23" s="39">
        <v>936.43600000000004</v>
      </c>
      <c r="H23" s="39">
        <v>58.39181</v>
      </c>
      <c r="I23" s="39">
        <v>85.78219</v>
      </c>
      <c r="J23" s="39">
        <v>1053.2612899999999</v>
      </c>
      <c r="K23" s="39">
        <v>219.34952000000001</v>
      </c>
      <c r="L23" s="39">
        <v>938.02121999999997</v>
      </c>
      <c r="M23" s="39">
        <v>-330.40303</v>
      </c>
      <c r="N23" s="39">
        <v>804.79033000000004</v>
      </c>
      <c r="O23" s="39">
        <v>-21.643049999999999</v>
      </c>
      <c r="P23" s="40">
        <v>4568.9787999999999</v>
      </c>
      <c r="Q23" s="33"/>
      <c r="R23" s="33"/>
      <c r="S23" s="33"/>
      <c r="T23" s="33"/>
    </row>
    <row r="24" spans="1:20" ht="120" x14ac:dyDescent="0.25">
      <c r="A24" s="34" t="s">
        <v>56</v>
      </c>
      <c r="B24" s="39">
        <v>2403.73765</v>
      </c>
      <c r="C24" s="39">
        <v>877.42831999999999</v>
      </c>
      <c r="D24" s="39">
        <v>263.041</v>
      </c>
      <c r="E24" s="39">
        <v>-12.82901</v>
      </c>
      <c r="F24" s="39">
        <v>25.355239999999998</v>
      </c>
      <c r="G24" s="39">
        <v>30.260870000000001</v>
      </c>
      <c r="H24" s="39">
        <v>64.937669999999997</v>
      </c>
      <c r="I24" s="39"/>
      <c r="J24" s="39">
        <v>235.99799999999999</v>
      </c>
      <c r="K24" s="39">
        <v>22.956769999999999</v>
      </c>
      <c r="L24" s="39">
        <v>105.10129000000001</v>
      </c>
      <c r="M24" s="39"/>
      <c r="N24" s="39">
        <v>114.64928999999999</v>
      </c>
      <c r="O24" s="39">
        <v>-17.791530000000002</v>
      </c>
      <c r="P24" s="40">
        <v>4112.8455599999998</v>
      </c>
      <c r="Q24" s="33"/>
      <c r="R24" s="33"/>
      <c r="S24" s="33"/>
      <c r="T24" s="33"/>
    </row>
    <row r="25" spans="1:20" ht="90" x14ac:dyDescent="0.25">
      <c r="A25" s="34" t="s">
        <v>57</v>
      </c>
      <c r="B25" s="39">
        <v>406.26141000000001</v>
      </c>
      <c r="C25" s="39">
        <v>197.60588999999999</v>
      </c>
      <c r="D25" s="39"/>
      <c r="E25" s="39">
        <v>230</v>
      </c>
      <c r="F25" s="39">
        <v>103.289</v>
      </c>
      <c r="G25" s="39">
        <v>244</v>
      </c>
      <c r="H25" s="39">
        <v>94.151899999999998</v>
      </c>
      <c r="I25" s="39">
        <v>61.5</v>
      </c>
      <c r="J25" s="39">
        <v>273.16917000000001</v>
      </c>
      <c r="K25" s="39">
        <v>208.72914</v>
      </c>
      <c r="L25" s="39">
        <v>41.664569999999998</v>
      </c>
      <c r="M25" s="39"/>
      <c r="N25" s="39">
        <v>85.244</v>
      </c>
      <c r="O25" s="39">
        <v>-33.924999999999997</v>
      </c>
      <c r="P25" s="40">
        <v>1911.6900800000001</v>
      </c>
      <c r="Q25" s="33"/>
      <c r="R25" s="33"/>
      <c r="S25" s="33"/>
      <c r="T25" s="33"/>
    </row>
    <row r="26" spans="1:20" ht="75" x14ac:dyDescent="0.25">
      <c r="A26" s="34" t="s">
        <v>58</v>
      </c>
      <c r="B26" s="39"/>
      <c r="C26" s="39"/>
      <c r="D26" s="39"/>
      <c r="E26" s="39"/>
      <c r="F26" s="39"/>
      <c r="G26" s="39"/>
      <c r="H26" s="39">
        <v>124.43046</v>
      </c>
      <c r="I26" s="39"/>
      <c r="J26" s="39">
        <v>291.71600000000001</v>
      </c>
      <c r="K26" s="39">
        <v>-0.16388</v>
      </c>
      <c r="L26" s="39"/>
      <c r="M26" s="39"/>
      <c r="N26" s="39"/>
      <c r="O26" s="39"/>
      <c r="P26" s="40">
        <v>415.98257999999998</v>
      </c>
      <c r="Q26" s="33"/>
      <c r="R26" s="33"/>
      <c r="S26" s="33"/>
      <c r="T26" s="33"/>
    </row>
    <row r="27" spans="1:20" ht="105" x14ac:dyDescent="0.25">
      <c r="A27" s="34" t="s">
        <v>59</v>
      </c>
      <c r="B27" s="39">
        <v>5100.9139100000002</v>
      </c>
      <c r="C27" s="39">
        <v>1609.3511800000001</v>
      </c>
      <c r="D27" s="39">
        <v>-519.88917000000004</v>
      </c>
      <c r="E27" s="39">
        <v>-1844.28712</v>
      </c>
      <c r="F27" s="39">
        <v>-428.37664000000001</v>
      </c>
      <c r="G27" s="39">
        <v>383.286</v>
      </c>
      <c r="H27" s="39">
        <v>134.03</v>
      </c>
      <c r="I27" s="39"/>
      <c r="J27" s="39">
        <v>257.42207000000002</v>
      </c>
      <c r="K27" s="39"/>
      <c r="L27" s="39"/>
      <c r="M27" s="39">
        <v>-156.39391000000001</v>
      </c>
      <c r="N27" s="39"/>
      <c r="O27" s="39"/>
      <c r="P27" s="40">
        <v>4536.0563199999997</v>
      </c>
      <c r="Q27" s="33"/>
      <c r="R27" s="33"/>
      <c r="S27" s="33"/>
      <c r="T27" s="33"/>
    </row>
    <row r="28" spans="1:20" ht="120" x14ac:dyDescent="0.25">
      <c r="A28" s="34" t="s">
        <v>60</v>
      </c>
      <c r="B28" s="39">
        <v>23679.229169999999</v>
      </c>
      <c r="C28" s="39">
        <v>-943.76446999999996</v>
      </c>
      <c r="D28" s="39"/>
      <c r="E28" s="39"/>
      <c r="F28" s="39"/>
      <c r="G28" s="39">
        <v>-9.2230000000000008</v>
      </c>
      <c r="H28" s="39"/>
      <c r="I28" s="39"/>
      <c r="J28" s="39">
        <v>25</v>
      </c>
      <c r="K28" s="39"/>
      <c r="L28" s="39"/>
      <c r="M28" s="39"/>
      <c r="N28" s="39"/>
      <c r="O28" s="39"/>
      <c r="P28" s="40">
        <v>22751.241699999999</v>
      </c>
      <c r="Q28" s="33"/>
      <c r="R28" s="33"/>
      <c r="S28" s="33"/>
      <c r="T28" s="33"/>
    </row>
    <row r="29" spans="1:20" ht="150" x14ac:dyDescent="0.25">
      <c r="A29" s="34" t="s">
        <v>61</v>
      </c>
      <c r="B29" s="39">
        <v>368.52892000000003</v>
      </c>
      <c r="C29" s="39"/>
      <c r="D29" s="39">
        <v>110</v>
      </c>
      <c r="E29" s="39"/>
      <c r="F29" s="39"/>
      <c r="G29" s="39"/>
      <c r="H29" s="39"/>
      <c r="I29" s="39"/>
      <c r="J29" s="39">
        <v>199.13</v>
      </c>
      <c r="K29" s="39"/>
      <c r="L29" s="39"/>
      <c r="M29" s="39"/>
      <c r="N29" s="39"/>
      <c r="O29" s="39"/>
      <c r="P29" s="40">
        <v>677.65891999999997</v>
      </c>
      <c r="Q29" s="33"/>
      <c r="R29" s="33"/>
      <c r="S29" s="33"/>
      <c r="T29" s="33"/>
    </row>
    <row r="30" spans="1:20" ht="285" x14ac:dyDescent="0.25">
      <c r="A30" s="34" t="s">
        <v>62</v>
      </c>
      <c r="B30" s="39"/>
      <c r="C30" s="39">
        <v>738.85787000000005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>
        <v>738.85787000000005</v>
      </c>
      <c r="Q30" s="33"/>
      <c r="R30" s="33"/>
      <c r="S30" s="33"/>
      <c r="T30" s="33"/>
    </row>
    <row r="31" spans="1:20" ht="60" x14ac:dyDescent="0.25">
      <c r="A31" s="34" t="s">
        <v>63</v>
      </c>
      <c r="B31" s="39"/>
      <c r="C31" s="39"/>
      <c r="D31" s="39"/>
      <c r="E31" s="39"/>
      <c r="F31" s="39"/>
      <c r="G31" s="39"/>
      <c r="H31" s="39"/>
      <c r="I31" s="39"/>
      <c r="J31" s="39">
        <v>37209</v>
      </c>
      <c r="K31" s="39"/>
      <c r="L31" s="39"/>
      <c r="M31" s="39"/>
      <c r="N31" s="39"/>
      <c r="O31" s="39"/>
      <c r="P31" s="40">
        <v>37209</v>
      </c>
      <c r="Q31" s="33"/>
      <c r="R31" s="33"/>
      <c r="S31" s="33"/>
      <c r="T31" s="33"/>
    </row>
    <row r="32" spans="1:20" ht="75" x14ac:dyDescent="0.25">
      <c r="A32" s="34" t="s">
        <v>64</v>
      </c>
      <c r="B32" s="39"/>
      <c r="C32" s="39">
        <v>16234.18281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0">
        <v>16234.18281</v>
      </c>
      <c r="Q32" s="33"/>
      <c r="R32" s="33"/>
      <c r="S32" s="33"/>
      <c r="T32" s="33"/>
    </row>
    <row r="33" spans="1:20" ht="60" x14ac:dyDescent="0.25">
      <c r="A33" s="34" t="s">
        <v>65</v>
      </c>
      <c r="B33" s="39"/>
      <c r="C33" s="39">
        <v>-130.32756000000001</v>
      </c>
      <c r="D33" s="39"/>
      <c r="E33" s="39">
        <v>338.7</v>
      </c>
      <c r="F33" s="39">
        <v>112.9</v>
      </c>
      <c r="G33" s="39">
        <v>40</v>
      </c>
      <c r="H33" s="39">
        <v>56.45</v>
      </c>
      <c r="I33" s="39">
        <v>40.263420000000004</v>
      </c>
      <c r="J33" s="39"/>
      <c r="K33" s="39">
        <v>118.4059</v>
      </c>
      <c r="L33" s="39">
        <v>13.68013</v>
      </c>
      <c r="M33" s="39">
        <v>80</v>
      </c>
      <c r="N33" s="39">
        <v>364.2</v>
      </c>
      <c r="O33" s="39">
        <v>81.622100000000003</v>
      </c>
      <c r="P33" s="40">
        <v>1115.89399</v>
      </c>
      <c r="Q33" s="33"/>
      <c r="R33" s="33"/>
      <c r="S33" s="33"/>
      <c r="T33" s="33"/>
    </row>
    <row r="34" spans="1:20" ht="90" x14ac:dyDescent="0.25">
      <c r="A34" s="34" t="s">
        <v>66</v>
      </c>
      <c r="B34" s="39"/>
      <c r="C34" s="39">
        <v>15062.791670000001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>
        <v>15062.791670000001</v>
      </c>
      <c r="Q34" s="33"/>
      <c r="R34" s="33"/>
      <c r="S34" s="33"/>
      <c r="T34" s="33"/>
    </row>
    <row r="35" spans="1:20" ht="105" x14ac:dyDescent="0.25">
      <c r="A35" s="34" t="s">
        <v>67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>
        <v>176.78699</v>
      </c>
      <c r="M35" s="39">
        <v>1.0000000000000001E-5</v>
      </c>
      <c r="N35" s="39"/>
      <c r="O35" s="39"/>
      <c r="P35" s="40">
        <v>176.78700000000001</v>
      </c>
      <c r="Q35" s="33"/>
      <c r="R35" s="33"/>
      <c r="S35" s="33"/>
      <c r="T35" s="33"/>
    </row>
    <row r="36" spans="1:20" ht="45" x14ac:dyDescent="0.25">
      <c r="A36" s="34" t="s">
        <v>68</v>
      </c>
      <c r="B36" s="39"/>
      <c r="C36" s="39"/>
      <c r="D36" s="39"/>
      <c r="E36" s="39"/>
      <c r="F36" s="39"/>
      <c r="G36" s="39"/>
      <c r="H36" s="39"/>
      <c r="I36" s="39"/>
      <c r="J36" s="39"/>
      <c r="K36" s="39">
        <v>2.2599999999999999E-2</v>
      </c>
      <c r="L36" s="39"/>
      <c r="M36" s="39"/>
      <c r="N36" s="39"/>
      <c r="O36" s="39"/>
      <c r="P36" s="40">
        <v>2.2599999999999999E-2</v>
      </c>
      <c r="Q36" s="33"/>
      <c r="R36" s="33"/>
      <c r="S36" s="33"/>
      <c r="T36" s="33"/>
    </row>
    <row r="37" spans="1:20" ht="75" x14ac:dyDescent="0.25">
      <c r="A37" s="34" t="s">
        <v>69</v>
      </c>
      <c r="B37" s="39">
        <v>10041.864939999999</v>
      </c>
      <c r="C37" s="39">
        <v>5467.4244399999998</v>
      </c>
      <c r="D37" s="39">
        <v>1889.94686</v>
      </c>
      <c r="E37" s="39">
        <v>1601.15825</v>
      </c>
      <c r="F37" s="39">
        <v>389.75103000000001</v>
      </c>
      <c r="G37" s="39">
        <v>1113.03323</v>
      </c>
      <c r="H37" s="39">
        <v>399.07105000000001</v>
      </c>
      <c r="I37" s="39">
        <v>-86.91807</v>
      </c>
      <c r="J37" s="39">
        <v>3534.3014199999998</v>
      </c>
      <c r="K37" s="39">
        <v>713.20180000000005</v>
      </c>
      <c r="L37" s="39">
        <v>1786.3240599999999</v>
      </c>
      <c r="M37" s="39">
        <v>773.57029999999997</v>
      </c>
      <c r="N37" s="39">
        <v>1643.7914900000001</v>
      </c>
      <c r="O37" s="39">
        <v>1083.0458699999999</v>
      </c>
      <c r="P37" s="40">
        <v>30349.56667</v>
      </c>
      <c r="Q37" s="33"/>
      <c r="R37" s="33"/>
      <c r="S37" s="33"/>
      <c r="T37" s="33"/>
    </row>
    <row r="38" spans="1:20" ht="120" x14ac:dyDescent="0.25">
      <c r="A38" s="34" t="s">
        <v>70</v>
      </c>
      <c r="B38" s="39">
        <v>14486.156999999999</v>
      </c>
      <c r="C38" s="39"/>
      <c r="D38" s="39"/>
      <c r="E38" s="39"/>
      <c r="F38" s="39"/>
      <c r="G38" s="39"/>
      <c r="H38" s="39"/>
      <c r="I38" s="39"/>
      <c r="J38" s="39">
        <v>156.42568</v>
      </c>
      <c r="K38" s="39"/>
      <c r="L38" s="39"/>
      <c r="M38" s="39"/>
      <c r="N38" s="39"/>
      <c r="O38" s="39"/>
      <c r="P38" s="40">
        <v>14642.58268</v>
      </c>
      <c r="Q38" s="33"/>
      <c r="R38" s="33"/>
      <c r="S38" s="33"/>
      <c r="T38" s="33"/>
    </row>
    <row r="39" spans="1:20" ht="120" x14ac:dyDescent="0.25">
      <c r="A39" s="34" t="s">
        <v>71</v>
      </c>
      <c r="B39" s="39">
        <v>45970.932059999999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0">
        <v>45970.932059999999</v>
      </c>
      <c r="Q39" s="33"/>
      <c r="R39" s="33"/>
      <c r="S39" s="33"/>
      <c r="T39" s="33"/>
    </row>
    <row r="40" spans="1:20" ht="105" x14ac:dyDescent="0.25">
      <c r="A40" s="34" t="s">
        <v>72</v>
      </c>
      <c r="B40" s="39">
        <v>200212.15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>
        <v>200212.15</v>
      </c>
      <c r="Q40" s="33"/>
      <c r="R40" s="33"/>
      <c r="S40" s="33"/>
      <c r="T40" s="33"/>
    </row>
    <row r="41" spans="1:20" ht="120" x14ac:dyDescent="0.25">
      <c r="A41" s="34" t="s">
        <v>73</v>
      </c>
      <c r="B41" s="39"/>
      <c r="C41" s="39">
        <v>33293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>
        <v>33293</v>
      </c>
      <c r="Q41" s="33"/>
      <c r="R41" s="33"/>
      <c r="S41" s="33"/>
      <c r="T41" s="33"/>
    </row>
    <row r="42" spans="1:20" ht="30" x14ac:dyDescent="0.25">
      <c r="A42" s="34" t="s">
        <v>74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>
        <v>-1.0000000000000001E-5</v>
      </c>
      <c r="M42" s="39"/>
      <c r="N42" s="39"/>
      <c r="O42" s="39"/>
      <c r="P42" s="40">
        <v>-1.0000000000000001E-5</v>
      </c>
      <c r="Q42" s="33"/>
      <c r="R42" s="33"/>
      <c r="S42" s="33"/>
      <c r="T42" s="33"/>
    </row>
    <row r="43" spans="1:20" ht="60" x14ac:dyDescent="0.25">
      <c r="A43" s="34" t="s">
        <v>75</v>
      </c>
      <c r="B43" s="39"/>
      <c r="C43" s="39"/>
      <c r="D43" s="39">
        <v>171.55234999999999</v>
      </c>
      <c r="E43" s="39">
        <v>17.37923</v>
      </c>
      <c r="F43" s="39">
        <v>28.223089999999999</v>
      </c>
      <c r="G43" s="39">
        <v>169.441</v>
      </c>
      <c r="H43" s="39"/>
      <c r="I43" s="39"/>
      <c r="J43" s="39">
        <v>54.071449999999999</v>
      </c>
      <c r="K43" s="39"/>
      <c r="L43" s="39">
        <v>6.5028600000000001</v>
      </c>
      <c r="M43" s="39">
        <v>101.56723</v>
      </c>
      <c r="N43" s="39">
        <v>2.90767</v>
      </c>
      <c r="O43" s="39"/>
      <c r="P43" s="40">
        <v>551.64487999999994</v>
      </c>
      <c r="Q43" s="33"/>
      <c r="R43" s="33"/>
      <c r="S43" s="33"/>
      <c r="T43" s="33"/>
    </row>
    <row r="44" spans="1:20" ht="165" x14ac:dyDescent="0.25">
      <c r="A44" s="34" t="s">
        <v>76</v>
      </c>
      <c r="B44" s="39">
        <v>8913.0779999999995</v>
      </c>
      <c r="C44" s="39"/>
      <c r="D44" s="39"/>
      <c r="E44" s="39"/>
      <c r="F44" s="39"/>
      <c r="G44" s="39"/>
      <c r="H44" s="39"/>
      <c r="I44" s="39">
        <v>4910.0688499999997</v>
      </c>
      <c r="J44" s="39"/>
      <c r="K44" s="39"/>
      <c r="L44" s="39"/>
      <c r="M44" s="39"/>
      <c r="N44" s="39"/>
      <c r="O44" s="39"/>
      <c r="P44" s="40">
        <v>13823.146849999999</v>
      </c>
      <c r="Q44" s="33"/>
      <c r="R44" s="33"/>
      <c r="S44" s="33"/>
      <c r="T44" s="33"/>
    </row>
    <row r="45" spans="1:20" ht="120" x14ac:dyDescent="0.25">
      <c r="A45" s="34" t="s">
        <v>77</v>
      </c>
      <c r="B45" s="39"/>
      <c r="C45" s="39"/>
      <c r="D45" s="39"/>
      <c r="E45" s="39"/>
      <c r="F45" s="39"/>
      <c r="G45" s="39"/>
      <c r="H45" s="39"/>
      <c r="I45" s="39">
        <v>310.43070999999998</v>
      </c>
      <c r="J45" s="39"/>
      <c r="K45" s="39"/>
      <c r="L45" s="39"/>
      <c r="M45" s="39"/>
      <c r="N45" s="39"/>
      <c r="O45" s="39"/>
      <c r="P45" s="40">
        <v>310.43070999999998</v>
      </c>
      <c r="Q45" s="33"/>
      <c r="R45" s="33"/>
      <c r="S45" s="33"/>
      <c r="T45" s="33"/>
    </row>
    <row r="46" spans="1:20" ht="75" x14ac:dyDescent="0.25">
      <c r="A46" s="34" t="s">
        <v>78</v>
      </c>
      <c r="B46" s="39"/>
      <c r="C46" s="39">
        <v>2427.7869000000001</v>
      </c>
      <c r="D46" s="39">
        <v>292.05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40">
        <v>2719.8368999999998</v>
      </c>
      <c r="Q46" s="33"/>
      <c r="R46" s="33"/>
      <c r="S46" s="33"/>
      <c r="T46" s="33"/>
    </row>
    <row r="47" spans="1:20" ht="60" x14ac:dyDescent="0.25">
      <c r="A47" s="34" t="s">
        <v>79</v>
      </c>
      <c r="B47" s="39">
        <v>1.0000000000000001E-5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>
        <v>1.0000000000000001E-5</v>
      </c>
      <c r="Q47" s="33"/>
      <c r="R47" s="33"/>
      <c r="S47" s="33"/>
      <c r="T47" s="33"/>
    </row>
    <row r="48" spans="1:20" ht="75" x14ac:dyDescent="0.25">
      <c r="A48" s="34" t="s">
        <v>80</v>
      </c>
      <c r="B48" s="39">
        <v>24769.730520000001</v>
      </c>
      <c r="C48" s="39">
        <v>2369.0220800000002</v>
      </c>
      <c r="D48" s="39">
        <v>1536.94181</v>
      </c>
      <c r="E48" s="39">
        <v>446.92619000000002</v>
      </c>
      <c r="F48" s="39">
        <v>119.79812</v>
      </c>
      <c r="G48" s="39">
        <v>53.808190000000003</v>
      </c>
      <c r="H48" s="39">
        <v>150.25142</v>
      </c>
      <c r="I48" s="39">
        <v>156.74349000000001</v>
      </c>
      <c r="J48" s="39">
        <v>4743.3002999999999</v>
      </c>
      <c r="K48" s="39">
        <v>636.23865999999998</v>
      </c>
      <c r="L48" s="39">
        <v>1219.25794</v>
      </c>
      <c r="M48" s="39">
        <v>273.14010000000002</v>
      </c>
      <c r="N48" s="39">
        <v>1039.27971</v>
      </c>
      <c r="O48" s="39">
        <v>1305.3383100000001</v>
      </c>
      <c r="P48" s="40">
        <v>38819.776839999999</v>
      </c>
      <c r="Q48" s="33"/>
      <c r="R48" s="33"/>
      <c r="S48" s="33"/>
      <c r="T48" s="33"/>
    </row>
    <row r="49" spans="1:20" ht="60" x14ac:dyDescent="0.25">
      <c r="A49" s="34" t="s">
        <v>81</v>
      </c>
      <c r="B49" s="39">
        <v>6592.3854099999999</v>
      </c>
      <c r="C49" s="39">
        <v>1015.5689599999999</v>
      </c>
      <c r="D49" s="39">
        <v>1014.24484</v>
      </c>
      <c r="E49" s="39"/>
      <c r="F49" s="39">
        <v>121.71113</v>
      </c>
      <c r="G49" s="39">
        <v>547.80805999999995</v>
      </c>
      <c r="H49" s="39">
        <v>542.45100000000002</v>
      </c>
      <c r="I49" s="39"/>
      <c r="J49" s="39">
        <v>1483.07538</v>
      </c>
      <c r="K49" s="39">
        <v>82.478999999999999</v>
      </c>
      <c r="L49" s="39">
        <v>569.94399999999996</v>
      </c>
      <c r="M49" s="39">
        <v>27.492999999999999</v>
      </c>
      <c r="N49" s="39">
        <v>27.492999999999999</v>
      </c>
      <c r="O49" s="39"/>
      <c r="P49" s="40">
        <v>12024.653780000001</v>
      </c>
      <c r="Q49" s="33"/>
      <c r="R49" s="33"/>
      <c r="S49" s="33"/>
      <c r="T49" s="33"/>
    </row>
    <row r="50" spans="1:20" ht="105" x14ac:dyDescent="0.25">
      <c r="A50" s="34" t="s">
        <v>82</v>
      </c>
      <c r="B50" s="39">
        <v>3989.3495899999998</v>
      </c>
      <c r="C50" s="39">
        <v>859.95609000000002</v>
      </c>
      <c r="D50" s="39">
        <v>310.68516</v>
      </c>
      <c r="E50" s="39">
        <v>404.98599999999999</v>
      </c>
      <c r="F50" s="39"/>
      <c r="G50" s="39"/>
      <c r="H50" s="39"/>
      <c r="I50" s="39"/>
      <c r="J50" s="39">
        <v>736.81262000000004</v>
      </c>
      <c r="K50" s="39">
        <v>350</v>
      </c>
      <c r="L50" s="39"/>
      <c r="M50" s="39"/>
      <c r="N50" s="39"/>
      <c r="O50" s="39"/>
      <c r="P50" s="40">
        <v>6651.78946</v>
      </c>
      <c r="Q50" s="33"/>
      <c r="R50" s="33"/>
      <c r="S50" s="33"/>
      <c r="T50" s="33"/>
    </row>
    <row r="51" spans="1:20" ht="60" x14ac:dyDescent="0.25">
      <c r="A51" s="34" t="s">
        <v>83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>
        <v>9.5600000000000008E-3</v>
      </c>
      <c r="M51" s="39"/>
      <c r="N51" s="39"/>
      <c r="O51" s="39"/>
      <c r="P51" s="40">
        <v>9.5600000000000008E-3</v>
      </c>
      <c r="Q51" s="33"/>
      <c r="R51" s="33"/>
      <c r="S51" s="33"/>
      <c r="T51" s="33"/>
    </row>
    <row r="52" spans="1:20" ht="30" x14ac:dyDescent="0.25">
      <c r="A52" s="34" t="s">
        <v>84</v>
      </c>
      <c r="B52" s="39">
        <v>-60.711550000000003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0">
        <v>-60.711550000000003</v>
      </c>
      <c r="Q52" s="33"/>
      <c r="R52" s="33"/>
      <c r="S52" s="33"/>
      <c r="T52" s="33"/>
    </row>
    <row r="53" spans="1:20" ht="45" x14ac:dyDescent="0.25">
      <c r="A53" s="34" t="s">
        <v>85</v>
      </c>
      <c r="B53" s="39"/>
      <c r="C53" s="39">
        <v>242.83872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40">
        <v>242.83872</v>
      </c>
      <c r="Q53" s="33"/>
      <c r="R53" s="33"/>
      <c r="S53" s="33"/>
      <c r="T53" s="33"/>
    </row>
    <row r="54" spans="1:20" ht="45" x14ac:dyDescent="0.25">
      <c r="A54" s="34" t="s">
        <v>86</v>
      </c>
      <c r="B54" s="39"/>
      <c r="C54" s="39"/>
      <c r="D54" s="39"/>
      <c r="E54" s="39"/>
      <c r="F54" s="39"/>
      <c r="G54" s="39"/>
      <c r="H54" s="39"/>
      <c r="I54" s="39"/>
      <c r="J54" s="39">
        <v>27539.884539999999</v>
      </c>
      <c r="K54" s="39"/>
      <c r="L54" s="39"/>
      <c r="M54" s="39"/>
      <c r="N54" s="39"/>
      <c r="O54" s="39"/>
      <c r="P54" s="40">
        <v>27539.884539999999</v>
      </c>
      <c r="Q54" s="33"/>
      <c r="R54" s="33"/>
      <c r="S54" s="33"/>
      <c r="T54" s="33"/>
    </row>
    <row r="55" spans="1:20" x14ac:dyDescent="0.25">
      <c r="A55" s="31" t="s">
        <v>87</v>
      </c>
      <c r="B55" s="40">
        <v>1053297.9498699999</v>
      </c>
      <c r="C55" s="40">
        <v>434090.11424999998</v>
      </c>
      <c r="D55" s="40">
        <v>135521.56907999999</v>
      </c>
      <c r="E55" s="40">
        <v>48895.685960000003</v>
      </c>
      <c r="F55" s="40">
        <v>4980.0814700000001</v>
      </c>
      <c r="G55" s="40">
        <v>130311.27529999999</v>
      </c>
      <c r="H55" s="40">
        <v>54337.172599999998</v>
      </c>
      <c r="I55" s="40">
        <v>40729.944669999997</v>
      </c>
      <c r="J55" s="40">
        <v>303459.18764000002</v>
      </c>
      <c r="K55" s="40">
        <v>34363.708279999999</v>
      </c>
      <c r="L55" s="40">
        <v>108203.65371</v>
      </c>
      <c r="M55" s="40">
        <v>30740.049930000001</v>
      </c>
      <c r="N55" s="40">
        <v>76829.918529999995</v>
      </c>
      <c r="O55" s="40">
        <v>25403.617989999999</v>
      </c>
      <c r="P55" s="40">
        <v>2481163.9292799998</v>
      </c>
      <c r="Q55" s="32"/>
      <c r="R55" s="32"/>
      <c r="S55" s="32"/>
      <c r="T55" s="32"/>
    </row>
  </sheetData>
  <pageMargins left="0.23622047244094491" right="0.23622047244094491" top="0.27559055118110237" bottom="0.35433070866141736" header="0.15748031496062992" footer="0.15748031496062992"/>
  <pageSetup paperSize="9" scale="5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2023-02-01T05:06:28Z</dcterms:modified>
</cp:coreProperties>
</file>