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Учреждения!$43:$44</definedName>
    <definedName name="_xlnm.Print_Area" localSheetId="1">'Муниципальные районы'!$A$1:$P$27</definedName>
    <definedName name="_xlnm.Print_Area" localSheetId="0">Учреждения!$A$1:$E$79</definedName>
  </definedNames>
  <calcPr calcId="162913"/>
</workbook>
</file>

<file path=xl/calcChain.xml><?xml version="1.0" encoding="utf-8"?>
<calcChain xmlns="http://schemas.openxmlformats.org/spreadsheetml/2006/main">
  <c r="E8" i="1" l="1"/>
  <c r="E39" i="1"/>
  <c r="B26" i="2"/>
  <c r="E9" i="1" l="1"/>
  <c r="A2" i="2" l="1"/>
  <c r="B2" i="2" s="1"/>
  <c r="C2" i="2" s="1"/>
  <c r="A27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<sst xmlns="http://schemas.openxmlformats.org/spreadsheetml/2006/main" count="121" uniqueCount="120">
  <si>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</si>
  <si>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</si>
  <si>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</si>
  <si>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</si>
  <si>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</si>
  <si>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</si>
  <si>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</si>
  <si>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</si>
  <si>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</si>
  <si>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</si>
  <si>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</si>
  <si>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</si>
  <si>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</si>
  <si>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</si>
  <si>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</si>
  <si>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</si>
  <si>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</si>
  <si>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</si>
  <si>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</si>
  <si>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</si>
  <si>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</si>
  <si>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</si>
  <si>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</si>
  <si>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</si>
  <si>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</si>
  <si>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</si>
  <si>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</si>
  <si>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</si>
  <si>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</si>
  <si>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</si>
  <si>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</si>
  <si>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</si>
  <si>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</si>
  <si>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</si>
  <si>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</si>
  <si>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</si>
  <si>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</si>
  <si>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</si>
  <si>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</si>
  <si>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</si>
  <si>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</si>
  <si>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</si>
  <si>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</si>
  <si>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</si>
  <si>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</si>
  <si>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</si>
  <si>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</si>
  <si>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</si>
  <si>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</si>
  <si>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</si>
  <si>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</si>
  <si>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</si>
  <si>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19.02.2023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</si>
  <si>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</si>
  <si>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</si>
  <si>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</si>
  <si>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</si>
  <si>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</si>
  <si>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</si>
  <si>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</si>
  <si>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</si>
  <si>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</si>
  <si>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</si>
  <si>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</si>
  <si>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</si>
  <si>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</si>
  <si>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</si>
  <si>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</si>
  <si>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</si>
  <si>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</si>
  <si>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</si>
  <si>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</si>
  <si>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</si>
  <si>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</si>
  <si>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</si>
  <si>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</si>
  <si>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</si>
  <si>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</si>
  <si>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</si>
  <si>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</si>
  <si>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</si>
  <si>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</si>
  <si>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</si>
  <si>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</si>
  <si>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</si>
  <si>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</si>
  <si>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Елизовская территориальная избирательная комиссия</t>
  </si>
  <si>
    <t>ИТОГО</t>
  </si>
  <si>
    <t>13.02.2023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</si>
  <si>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</si>
  <si>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</si>
  <si>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</si>
  <si>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</si>
  <si>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</si>
  <si>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</si>
  <si>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</si>
  <si>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</si>
  <si>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</si>
  <si>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</si>
  <si>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</si>
  <si>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</si>
  <si>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бюджетам на реализацию мероприятий по обеспечению жильем молодых семей</t>
  </si>
  <si>
    <t>Субсидии бюджетам на поддержку творческой деятельности и техническое оснащение детских и кукольных театров</t>
  </si>
  <si>
    <t xml:space="preserve">Субсидия бюджетам субъектов Российской Федерации на достижение показателей государственной программы Российской Федерации "Реализация государственной национальной политики" </t>
  </si>
  <si>
    <t>Субсидии бюджетам субъектов Российской Федерации на обеспечение закупки авиационных работ в целях оказания медицинской помощи</t>
  </si>
  <si>
    <t>Субсидии бюджетам на обеспечение комплексного развития сельских территорий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</si>
  <si>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</si>
  <si>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</si>
  <si>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</si>
  <si>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</si>
  <si>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</si>
  <si>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</si>
  <si>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</si>
  <si>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</si>
  <si>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</si>
  <si>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</si>
  <si>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</si>
  <si>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</si>
  <si>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</si>
  <si>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01.01.2023 по 19.02.2023)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</si>
</sst>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8" fillId="0" borderId="4" xfId="0" applyFont="1" applyBorder="1" applyAlignment="1">
      <alignment horizontal="left"/>
    </xf>
    <xf numFmtId="164" fontId="18" fillId="0" borderId="4" xfId="0" applyNumberFormat="1" applyFont="1" applyFill="1" applyBorder="1" applyAlignment="1">
      <alignment horizontal="right" vertical="center" wrapText="1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170" fontId="17" fillId="0" borderId="4" xfId="1" applyNumberFormat="1" applyFont="1" applyFill="1" applyBorder="1" applyAlignment="1" applyProtection="1">
      <alignment horizontal="right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view="pageBreakPreview" topLeftCell="A4" zoomScaleNormal="100" zoomScaleSheetLayoutView="100" workbookViewId="0">
      <selection activeCell="G11" sqref="G11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46" t="s">
        <v>0</v>
      </c>
      <c r="B1" s="46"/>
      <c r="C1" s="46"/>
      <c r="D1" s="46"/>
      <c r="E1" s="46"/>
      <c r="F1" s="37" t="s">
        <v>88</v>
      </c>
      <c r="G1" s="38" t="str">
        <f>TEXT(F1,"[$-FC19]ДД ММММ")</f>
        <v>13 февраля</v>
      </c>
      <c r="H1" s="38" t="str">
        <f>TEXT(F1,"[$-FC19]ДД.ММ.ГГГ \г")</f>
        <v>13.02.2023 г</v>
      </c>
    </row>
    <row r="2" spans="1:9" ht="15.75" x14ac:dyDescent="0.25">
      <c r="A2" s="46" t="str">
        <f>CONCATENATE("с ",G1," по ",G2,"ода")</f>
        <v>с 13 февраля по 19 февраля 2023 года</v>
      </c>
      <c r="B2" s="46"/>
      <c r="C2" s="46"/>
      <c r="D2" s="46"/>
      <c r="E2" s="46"/>
      <c r="F2" s="37" t="s">
        <v>52</v>
      </c>
      <c r="G2" s="38" t="str">
        <f>TEXT(F2,"[$-FC19]ДД ММММ ГГГ \г")</f>
        <v>19 февраля 2023 г</v>
      </c>
      <c r="H2" s="38" t="str">
        <f>TEXT(F2,"[$-FC19]ДД.ММ.ГГГ \г")</f>
        <v>19.02.2023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13.02.2023 г.</v>
      </c>
      <c r="B5" s="48"/>
      <c r="C5" s="48"/>
      <c r="D5" s="49"/>
      <c r="E5" s="8">
        <v>11503132.199999999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E39-E9</f>
        <v>269530.13570000126</v>
      </c>
    </row>
    <row r="9" spans="1:9" x14ac:dyDescent="0.25">
      <c r="A9" s="58" t="s">
        <v>4</v>
      </c>
      <c r="B9" s="57"/>
      <c r="C9" s="57"/>
      <c r="D9" s="57"/>
      <c r="E9" s="14">
        <f>SUM(E10:E38)</f>
        <v>131618.90000000002</v>
      </c>
    </row>
    <row r="10" spans="1:9" ht="30.75" customHeight="1" x14ac:dyDescent="0.25">
      <c r="A10" s="64" t="s">
        <v>89</v>
      </c>
      <c r="B10" s="64"/>
      <c r="C10" s="64"/>
      <c r="D10" s="64"/>
      <c r="E10" s="65">
        <v>60125.3</v>
      </c>
    </row>
    <row r="11" spans="1:9" ht="42" customHeight="1" x14ac:dyDescent="0.25">
      <c r="A11" s="64" t="s">
        <v>90</v>
      </c>
      <c r="B11" s="64"/>
      <c r="C11" s="64"/>
      <c r="D11" s="64"/>
      <c r="E11" s="65">
        <v>2457.1</v>
      </c>
    </row>
    <row r="12" spans="1:9" ht="39.75" customHeight="1" x14ac:dyDescent="0.25">
      <c r="A12" s="64" t="s">
        <v>91</v>
      </c>
      <c r="B12" s="64"/>
      <c r="C12" s="64"/>
      <c r="D12" s="64"/>
      <c r="E12" s="65">
        <v>2218.6</v>
      </c>
    </row>
    <row r="13" spans="1:9" ht="18" customHeight="1" x14ac:dyDescent="0.25">
      <c r="A13" s="64" t="s">
        <v>92</v>
      </c>
      <c r="B13" s="64"/>
      <c r="C13" s="64"/>
      <c r="D13" s="64"/>
      <c r="E13" s="65">
        <v>1082.8</v>
      </c>
    </row>
    <row r="14" spans="1:9" ht="19.5" customHeight="1" x14ac:dyDescent="0.25">
      <c r="A14" s="64" t="s">
        <v>93</v>
      </c>
      <c r="B14" s="64"/>
      <c r="C14" s="64"/>
      <c r="D14" s="64"/>
      <c r="E14" s="65">
        <v>42.1</v>
      </c>
    </row>
    <row r="15" spans="1:9" ht="22.5" customHeight="1" x14ac:dyDescent="0.25">
      <c r="A15" s="64" t="s">
        <v>94</v>
      </c>
      <c r="B15" s="64"/>
      <c r="C15" s="64"/>
      <c r="D15" s="64"/>
      <c r="E15" s="65">
        <v>340</v>
      </c>
    </row>
    <row r="16" spans="1:9" ht="30.75" customHeight="1" x14ac:dyDescent="0.25">
      <c r="A16" s="64" t="s">
        <v>95</v>
      </c>
      <c r="B16" s="64"/>
      <c r="C16" s="64"/>
      <c r="D16" s="64"/>
      <c r="E16" s="65">
        <v>1605.1</v>
      </c>
    </row>
    <row r="17" spans="1:5" ht="30.75" customHeight="1" x14ac:dyDescent="0.25">
      <c r="A17" s="64" t="s">
        <v>96</v>
      </c>
      <c r="B17" s="64"/>
      <c r="C17" s="64"/>
      <c r="D17" s="64"/>
      <c r="E17" s="65">
        <v>15220.7</v>
      </c>
    </row>
    <row r="18" spans="1:5" ht="30.75" customHeight="1" x14ac:dyDescent="0.25">
      <c r="A18" s="64" t="s">
        <v>97</v>
      </c>
      <c r="B18" s="64"/>
      <c r="C18" s="64"/>
      <c r="D18" s="64"/>
      <c r="E18" s="65">
        <v>5153.8999999999996</v>
      </c>
    </row>
    <row r="19" spans="1:5" ht="30.75" customHeight="1" x14ac:dyDescent="0.25">
      <c r="A19" s="64" t="s">
        <v>98</v>
      </c>
      <c r="B19" s="64"/>
      <c r="C19" s="64"/>
      <c r="D19" s="64"/>
      <c r="E19" s="65">
        <v>912.1</v>
      </c>
    </row>
    <row r="20" spans="1:5" ht="30.75" customHeight="1" x14ac:dyDescent="0.25">
      <c r="A20" s="64" t="s">
        <v>99</v>
      </c>
      <c r="B20" s="64"/>
      <c r="C20" s="64"/>
      <c r="D20" s="64"/>
      <c r="E20" s="65">
        <v>9.5</v>
      </c>
    </row>
    <row r="21" spans="1:5" ht="30.75" customHeight="1" x14ac:dyDescent="0.25">
      <c r="A21" s="64" t="s">
        <v>100</v>
      </c>
      <c r="B21" s="64"/>
      <c r="C21" s="64"/>
      <c r="D21" s="64"/>
      <c r="E21" s="65">
        <v>950</v>
      </c>
    </row>
    <row r="22" spans="1:5" ht="14.25" customHeight="1" x14ac:dyDescent="0.25">
      <c r="A22" s="64" t="s">
        <v>101</v>
      </c>
      <c r="B22" s="64"/>
      <c r="C22" s="64"/>
      <c r="D22" s="64"/>
      <c r="E22" s="65">
        <v>1712.9</v>
      </c>
    </row>
    <row r="23" spans="1:5" ht="15.75" customHeight="1" x14ac:dyDescent="0.25">
      <c r="A23" s="64" t="s">
        <v>102</v>
      </c>
      <c r="B23" s="64"/>
      <c r="C23" s="64"/>
      <c r="D23" s="64"/>
      <c r="E23" s="65">
        <v>347.6</v>
      </c>
    </row>
    <row r="24" spans="1:5" ht="30.75" customHeight="1" x14ac:dyDescent="0.25">
      <c r="A24" s="64" t="s">
        <v>103</v>
      </c>
      <c r="B24" s="64"/>
      <c r="C24" s="64"/>
      <c r="D24" s="64"/>
      <c r="E24" s="65">
        <v>199.5</v>
      </c>
    </row>
    <row r="25" spans="1:5" ht="30.75" customHeight="1" x14ac:dyDescent="0.25">
      <c r="A25" s="64" t="s">
        <v>104</v>
      </c>
      <c r="B25" s="64"/>
      <c r="C25" s="64"/>
      <c r="D25" s="64"/>
      <c r="E25" s="65">
        <v>6212.1</v>
      </c>
    </row>
    <row r="26" spans="1:5" ht="23.25" customHeight="1" x14ac:dyDescent="0.25">
      <c r="A26" s="64" t="s">
        <v>105</v>
      </c>
      <c r="B26" s="64"/>
      <c r="C26" s="64"/>
      <c r="D26" s="64"/>
      <c r="E26" s="65">
        <v>4091.8</v>
      </c>
    </row>
    <row r="27" spans="1:5" ht="39" customHeight="1" x14ac:dyDescent="0.25">
      <c r="A27" s="64" t="s">
        <v>106</v>
      </c>
      <c r="B27" s="64"/>
      <c r="C27" s="64"/>
      <c r="D27" s="64"/>
      <c r="E27" s="65">
        <v>249.1</v>
      </c>
    </row>
    <row r="28" spans="1:5" ht="18.75" customHeight="1" x14ac:dyDescent="0.25">
      <c r="A28" s="64" t="s">
        <v>107</v>
      </c>
      <c r="B28" s="64"/>
      <c r="C28" s="64"/>
      <c r="D28" s="64"/>
      <c r="E28" s="65">
        <v>4860.7</v>
      </c>
    </row>
    <row r="29" spans="1:5" ht="30.75" customHeight="1" x14ac:dyDescent="0.25">
      <c r="A29" s="64" t="s">
        <v>108</v>
      </c>
      <c r="B29" s="64"/>
      <c r="C29" s="64"/>
      <c r="D29" s="64"/>
      <c r="E29" s="65">
        <v>4478.2</v>
      </c>
    </row>
    <row r="30" spans="1:5" ht="20.25" customHeight="1" x14ac:dyDescent="0.25">
      <c r="A30" s="64" t="s">
        <v>109</v>
      </c>
      <c r="B30" s="64"/>
      <c r="C30" s="64"/>
      <c r="D30" s="64"/>
      <c r="E30" s="65">
        <v>1623.1</v>
      </c>
    </row>
    <row r="31" spans="1:5" ht="45.75" customHeight="1" x14ac:dyDescent="0.25">
      <c r="A31" s="64" t="s">
        <v>110</v>
      </c>
      <c r="B31" s="64"/>
      <c r="C31" s="64"/>
      <c r="D31" s="64"/>
      <c r="E31" s="65">
        <v>3475.3</v>
      </c>
    </row>
    <row r="32" spans="1:5" ht="41.25" customHeight="1" x14ac:dyDescent="0.25">
      <c r="A32" s="64" t="s">
        <v>111</v>
      </c>
      <c r="B32" s="64"/>
      <c r="C32" s="64"/>
      <c r="D32" s="64"/>
      <c r="E32" s="65">
        <v>307.5</v>
      </c>
    </row>
    <row r="33" spans="1:6" ht="20.25" customHeight="1" x14ac:dyDescent="0.25">
      <c r="A33" s="64" t="s">
        <v>112</v>
      </c>
      <c r="B33" s="64"/>
      <c r="C33" s="64"/>
      <c r="D33" s="64"/>
      <c r="E33" s="65">
        <v>2863.9</v>
      </c>
    </row>
    <row r="34" spans="1:6" ht="30.75" customHeight="1" x14ac:dyDescent="0.25">
      <c r="A34" s="64" t="s">
        <v>113</v>
      </c>
      <c r="B34" s="64"/>
      <c r="C34" s="64"/>
      <c r="D34" s="64"/>
      <c r="E34" s="65">
        <v>218.7</v>
      </c>
    </row>
    <row r="35" spans="1:6" ht="19.5" customHeight="1" x14ac:dyDescent="0.25">
      <c r="A35" s="64" t="s">
        <v>114</v>
      </c>
      <c r="B35" s="64"/>
      <c r="C35" s="64"/>
      <c r="D35" s="64"/>
      <c r="E35" s="65">
        <v>5368</v>
      </c>
    </row>
    <row r="36" spans="1:6" ht="30.75" customHeight="1" x14ac:dyDescent="0.25">
      <c r="A36" s="64" t="s">
        <v>115</v>
      </c>
      <c r="B36" s="64"/>
      <c r="C36" s="64"/>
      <c r="D36" s="64"/>
      <c r="E36" s="65">
        <v>3164.9</v>
      </c>
    </row>
    <row r="37" spans="1:6" ht="51.75" customHeight="1" x14ac:dyDescent="0.25">
      <c r="A37" s="64" t="s">
        <v>116</v>
      </c>
      <c r="B37" s="64"/>
      <c r="C37" s="64"/>
      <c r="D37" s="64"/>
      <c r="E37" s="65">
        <v>1566.9</v>
      </c>
    </row>
    <row r="38" spans="1:6" ht="54.75" customHeight="1" x14ac:dyDescent="0.25">
      <c r="A38" s="64" t="s">
        <v>117</v>
      </c>
      <c r="B38" s="64"/>
      <c r="C38" s="64"/>
      <c r="D38" s="64"/>
      <c r="E38" s="65">
        <v>761.5</v>
      </c>
    </row>
    <row r="39" spans="1:6" x14ac:dyDescent="0.25">
      <c r="A39" s="50" t="s">
        <v>5</v>
      </c>
      <c r="B39" s="51"/>
      <c r="C39" s="51"/>
      <c r="D39" s="51"/>
      <c r="E39" s="13">
        <f>'Муниципальные районы'!B27-Учреждения!E5+'Муниципальные районы'!B26</f>
        <v>401149.03570000129</v>
      </c>
    </row>
    <row r="40" spans="1:6" x14ac:dyDescent="0.25">
      <c r="A40" s="59" t="s">
        <v>118</v>
      </c>
      <c r="B40" s="60"/>
      <c r="C40" s="60"/>
      <c r="D40" s="60"/>
      <c r="E40" s="13"/>
    </row>
    <row r="41" spans="1:6" ht="94.5" customHeight="1" x14ac:dyDescent="0.25">
      <c r="A41" s="61" t="s">
        <v>119</v>
      </c>
      <c r="B41" s="62"/>
      <c r="C41" s="62"/>
      <c r="D41" s="62"/>
      <c r="E41" s="63">
        <v>1598993.9</v>
      </c>
    </row>
    <row r="42" spans="1:6" x14ac:dyDescent="0.25">
      <c r="A42" s="15"/>
      <c r="B42" s="16"/>
      <c r="C42" s="16"/>
      <c r="D42" s="6"/>
      <c r="E42" s="17"/>
    </row>
    <row r="43" spans="1:6" x14ac:dyDescent="0.25">
      <c r="A43" s="52" t="s">
        <v>14</v>
      </c>
      <c r="B43" s="54" t="s">
        <v>6</v>
      </c>
      <c r="C43" s="55" t="s">
        <v>7</v>
      </c>
      <c r="D43" s="55"/>
      <c r="E43" s="55"/>
    </row>
    <row r="44" spans="1:6" ht="90" x14ac:dyDescent="0.25">
      <c r="A44" s="53"/>
      <c r="B44" s="54"/>
      <c r="C44" s="18" t="s">
        <v>8</v>
      </c>
      <c r="D44" s="18" t="s">
        <v>9</v>
      </c>
      <c r="E44" s="18" t="s">
        <v>10</v>
      </c>
    </row>
    <row r="45" spans="1:6" x14ac:dyDescent="0.25">
      <c r="A45" s="19" t="s">
        <v>53</v>
      </c>
      <c r="B45" s="42">
        <v>353.58427</v>
      </c>
      <c r="C45" s="42"/>
      <c r="D45" s="42"/>
      <c r="E45" s="42"/>
      <c r="F45" s="41"/>
    </row>
    <row r="46" spans="1:6" x14ac:dyDescent="0.25">
      <c r="A46" s="19" t="s">
        <v>54</v>
      </c>
      <c r="B46" s="42">
        <v>3000</v>
      </c>
      <c r="C46" s="42">
        <v>3000</v>
      </c>
      <c r="D46" s="42"/>
      <c r="E46" s="42"/>
      <c r="F46" s="41"/>
    </row>
    <row r="47" spans="1:6" x14ac:dyDescent="0.25">
      <c r="A47" s="19" t="s">
        <v>55</v>
      </c>
      <c r="B47" s="42">
        <v>12235</v>
      </c>
      <c r="C47" s="42">
        <v>7000</v>
      </c>
      <c r="D47" s="42">
        <v>4235</v>
      </c>
      <c r="E47" s="42"/>
      <c r="F47" s="41"/>
    </row>
    <row r="48" spans="1:6" x14ac:dyDescent="0.25">
      <c r="A48" s="19" t="s">
        <v>56</v>
      </c>
      <c r="B48" s="42">
        <v>16348.414790000001</v>
      </c>
      <c r="C48" s="42">
        <v>14115.41</v>
      </c>
      <c r="D48" s="42">
        <v>735.93600000000004</v>
      </c>
      <c r="E48" s="42"/>
      <c r="F48" s="41"/>
    </row>
    <row r="49" spans="1:6" ht="30" x14ac:dyDescent="0.25">
      <c r="A49" s="19" t="s">
        <v>57</v>
      </c>
      <c r="B49" s="42">
        <v>476935.63945000002</v>
      </c>
      <c r="C49" s="42">
        <v>2893.1595400000001</v>
      </c>
      <c r="D49" s="42"/>
      <c r="E49" s="42">
        <v>3640</v>
      </c>
      <c r="F49" s="41"/>
    </row>
    <row r="50" spans="1:6" x14ac:dyDescent="0.25">
      <c r="A50" s="19" t="s">
        <v>58</v>
      </c>
      <c r="B50" s="42">
        <v>14058.771000000001</v>
      </c>
      <c r="C50" s="42">
        <v>5303.8779999999997</v>
      </c>
      <c r="D50" s="42">
        <v>1784.143</v>
      </c>
      <c r="E50" s="42"/>
      <c r="F50" s="41"/>
    </row>
    <row r="51" spans="1:6" ht="30" x14ac:dyDescent="0.25">
      <c r="A51" s="19" t="s">
        <v>59</v>
      </c>
      <c r="B51" s="42">
        <v>451110.54188999999</v>
      </c>
      <c r="C51" s="42">
        <v>3167.2791200000001</v>
      </c>
      <c r="D51" s="42"/>
      <c r="E51" s="42"/>
      <c r="F51" s="41"/>
    </row>
    <row r="52" spans="1:6" x14ac:dyDescent="0.25">
      <c r="A52" s="19" t="s">
        <v>60</v>
      </c>
      <c r="B52" s="42">
        <v>10779.32</v>
      </c>
      <c r="C52" s="42">
        <v>6100</v>
      </c>
      <c r="D52" s="42">
        <v>4529.32</v>
      </c>
      <c r="E52" s="42"/>
      <c r="F52" s="41"/>
    </row>
    <row r="53" spans="1:6" x14ac:dyDescent="0.25">
      <c r="A53" s="19" t="s">
        <v>61</v>
      </c>
      <c r="B53" s="42">
        <v>46950.611400000002</v>
      </c>
      <c r="C53" s="42">
        <v>5115</v>
      </c>
      <c r="D53" s="42">
        <v>1500</v>
      </c>
      <c r="E53" s="42">
        <v>17.100000000000001</v>
      </c>
      <c r="F53" s="41"/>
    </row>
    <row r="54" spans="1:6" x14ac:dyDescent="0.25">
      <c r="A54" s="19" t="s">
        <v>62</v>
      </c>
      <c r="B54" s="42">
        <v>22403.800200000001</v>
      </c>
      <c r="C54" s="42"/>
      <c r="D54" s="42"/>
      <c r="E54" s="42">
        <v>100</v>
      </c>
      <c r="F54" s="41"/>
    </row>
    <row r="55" spans="1:6" x14ac:dyDescent="0.25">
      <c r="A55" s="19" t="s">
        <v>63</v>
      </c>
      <c r="B55" s="42">
        <v>142299.71948999999</v>
      </c>
      <c r="C55" s="42">
        <v>550</v>
      </c>
      <c r="D55" s="42">
        <v>2672.3383399999998</v>
      </c>
      <c r="E55" s="42">
        <v>-89.384</v>
      </c>
      <c r="F55" s="41"/>
    </row>
    <row r="56" spans="1:6" ht="30" x14ac:dyDescent="0.25">
      <c r="A56" s="19" t="s">
        <v>64</v>
      </c>
      <c r="B56" s="42">
        <v>85458.640199999994</v>
      </c>
      <c r="C56" s="42">
        <v>17500</v>
      </c>
      <c r="D56" s="42">
        <v>2030</v>
      </c>
      <c r="E56" s="42">
        <v>32214.56611</v>
      </c>
      <c r="F56" s="41"/>
    </row>
    <row r="57" spans="1:6" x14ac:dyDescent="0.25">
      <c r="A57" s="19" t="s">
        <v>65</v>
      </c>
      <c r="B57" s="42">
        <v>53304.630989999998</v>
      </c>
      <c r="C57" s="42">
        <v>520</v>
      </c>
      <c r="D57" s="42">
        <v>762</v>
      </c>
      <c r="E57" s="42"/>
      <c r="F57" s="41"/>
    </row>
    <row r="58" spans="1:6" x14ac:dyDescent="0.25">
      <c r="A58" s="19" t="s">
        <v>66</v>
      </c>
      <c r="B58" s="42">
        <v>27387.569950000001</v>
      </c>
      <c r="C58" s="42">
        <v>22198.604660000001</v>
      </c>
      <c r="D58" s="42">
        <v>528.42903999999999</v>
      </c>
      <c r="E58" s="42"/>
      <c r="F58" s="41"/>
    </row>
    <row r="59" spans="1:6" x14ac:dyDescent="0.25">
      <c r="A59" s="19" t="s">
        <v>67</v>
      </c>
      <c r="B59" s="42">
        <v>11594.090039999999</v>
      </c>
      <c r="C59" s="42">
        <v>1550</v>
      </c>
      <c r="D59" s="42"/>
      <c r="E59" s="42"/>
      <c r="F59" s="41"/>
    </row>
    <row r="60" spans="1:6" ht="30" x14ac:dyDescent="0.25">
      <c r="A60" s="19" t="s">
        <v>68</v>
      </c>
      <c r="B60" s="42">
        <v>3189.5810799999999</v>
      </c>
      <c r="C60" s="42">
        <v>2800</v>
      </c>
      <c r="D60" s="42"/>
      <c r="E60" s="42"/>
      <c r="F60" s="41"/>
    </row>
    <row r="61" spans="1:6" x14ac:dyDescent="0.25">
      <c r="A61" s="19" t="s">
        <v>69</v>
      </c>
      <c r="B61" s="42">
        <v>11626.956770000001</v>
      </c>
      <c r="C61" s="42">
        <v>5768.3717500000002</v>
      </c>
      <c r="D61" s="42">
        <v>2388.3739399999999</v>
      </c>
      <c r="E61" s="42">
        <v>1742.38129</v>
      </c>
      <c r="F61" s="41"/>
    </row>
    <row r="62" spans="1:6" x14ac:dyDescent="0.25">
      <c r="A62" s="19" t="s">
        <v>70</v>
      </c>
      <c r="B62" s="42">
        <v>32.015999999999998</v>
      </c>
      <c r="C62" s="42"/>
      <c r="D62" s="42"/>
      <c r="E62" s="42"/>
      <c r="F62" s="41"/>
    </row>
    <row r="63" spans="1:6" x14ac:dyDescent="0.25">
      <c r="A63" s="19" t="s">
        <v>71</v>
      </c>
      <c r="B63" s="42">
        <v>161435.75307000001</v>
      </c>
      <c r="C63" s="42">
        <v>5100</v>
      </c>
      <c r="D63" s="42"/>
      <c r="E63" s="42"/>
      <c r="F63" s="41"/>
    </row>
    <row r="64" spans="1:6" ht="30" x14ac:dyDescent="0.25">
      <c r="A64" s="19" t="s">
        <v>72</v>
      </c>
      <c r="B64" s="42">
        <v>1250</v>
      </c>
      <c r="C64" s="42"/>
      <c r="D64" s="42"/>
      <c r="E64" s="42"/>
      <c r="F64" s="41"/>
    </row>
    <row r="65" spans="1:6" x14ac:dyDescent="0.25">
      <c r="A65" s="19" t="s">
        <v>73</v>
      </c>
      <c r="B65" s="42">
        <v>50</v>
      </c>
      <c r="C65" s="42"/>
      <c r="D65" s="42"/>
      <c r="E65" s="42"/>
      <c r="F65" s="41"/>
    </row>
    <row r="66" spans="1:6" x14ac:dyDescent="0.25">
      <c r="A66" s="19" t="s">
        <v>74</v>
      </c>
      <c r="B66" s="42">
        <v>1620</v>
      </c>
      <c r="C66" s="42">
        <v>1500</v>
      </c>
      <c r="D66" s="42"/>
      <c r="E66" s="42"/>
      <c r="F66" s="41"/>
    </row>
    <row r="67" spans="1:6" x14ac:dyDescent="0.25">
      <c r="A67" s="19" t="s">
        <v>75</v>
      </c>
      <c r="B67" s="42">
        <v>1500</v>
      </c>
      <c r="C67" s="42">
        <v>1500</v>
      </c>
      <c r="D67" s="42"/>
      <c r="E67" s="42"/>
      <c r="F67" s="41"/>
    </row>
    <row r="68" spans="1:6" x14ac:dyDescent="0.25">
      <c r="A68" s="19" t="s">
        <v>76</v>
      </c>
      <c r="B68" s="42">
        <v>655.81718999999998</v>
      </c>
      <c r="C68" s="42">
        <v>635.83824000000004</v>
      </c>
      <c r="D68" s="42"/>
      <c r="E68" s="42"/>
      <c r="F68" s="41"/>
    </row>
    <row r="69" spans="1:6" x14ac:dyDescent="0.25">
      <c r="A69" s="19" t="s">
        <v>77</v>
      </c>
      <c r="B69" s="42">
        <v>41103.007400000002</v>
      </c>
      <c r="C69" s="42">
        <v>9247.6</v>
      </c>
      <c r="D69" s="42"/>
      <c r="E69" s="42"/>
      <c r="F69" s="41"/>
    </row>
    <row r="70" spans="1:6" ht="30" x14ac:dyDescent="0.25">
      <c r="A70" s="19" t="s">
        <v>78</v>
      </c>
      <c r="B70" s="42">
        <v>114.13</v>
      </c>
      <c r="C70" s="42">
        <v>114.13</v>
      </c>
      <c r="D70" s="42"/>
      <c r="E70" s="42"/>
      <c r="F70" s="41"/>
    </row>
    <row r="71" spans="1:6" x14ac:dyDescent="0.25">
      <c r="A71" s="19" t="s">
        <v>79</v>
      </c>
      <c r="B71" s="42">
        <v>52229.709000000003</v>
      </c>
      <c r="C71" s="42"/>
      <c r="D71" s="42"/>
      <c r="E71" s="42">
        <v>173.76900000000001</v>
      </c>
      <c r="F71" s="41"/>
    </row>
    <row r="72" spans="1:6" x14ac:dyDescent="0.25">
      <c r="A72" s="19" t="s">
        <v>80</v>
      </c>
      <c r="B72" s="42">
        <v>6841.0280599999996</v>
      </c>
      <c r="C72" s="42">
        <v>6200</v>
      </c>
      <c r="D72" s="42"/>
      <c r="E72" s="42">
        <v>29.204999999999998</v>
      </c>
      <c r="F72" s="41"/>
    </row>
    <row r="73" spans="1:6" x14ac:dyDescent="0.25">
      <c r="A73" s="19" t="s">
        <v>81</v>
      </c>
      <c r="B73" s="42">
        <v>1292.23359</v>
      </c>
      <c r="C73" s="42">
        <v>880</v>
      </c>
      <c r="D73" s="42">
        <v>412.23358999999999</v>
      </c>
      <c r="E73" s="42"/>
      <c r="F73" s="41"/>
    </row>
    <row r="74" spans="1:6" x14ac:dyDescent="0.25">
      <c r="A74" s="19" t="s">
        <v>82</v>
      </c>
      <c r="B74" s="42">
        <v>356.71762999999999</v>
      </c>
      <c r="C74" s="42">
        <v>308.15892000000002</v>
      </c>
      <c r="D74" s="42">
        <v>1.44371</v>
      </c>
      <c r="E74" s="42"/>
      <c r="F74" s="41"/>
    </row>
    <row r="75" spans="1:6" ht="30" x14ac:dyDescent="0.25">
      <c r="A75" s="19" t="s">
        <v>83</v>
      </c>
      <c r="B75" s="42">
        <v>2886.33349</v>
      </c>
      <c r="C75" s="42">
        <v>2600</v>
      </c>
      <c r="D75" s="42"/>
      <c r="E75" s="42"/>
      <c r="F75" s="41"/>
    </row>
    <row r="76" spans="1:6" ht="30" x14ac:dyDescent="0.25">
      <c r="A76" s="19" t="s">
        <v>84</v>
      </c>
      <c r="B76" s="42">
        <v>23.357040000000001</v>
      </c>
      <c r="C76" s="42"/>
      <c r="D76" s="42"/>
      <c r="E76" s="42"/>
      <c r="F76" s="41"/>
    </row>
    <row r="77" spans="1:6" ht="30" x14ac:dyDescent="0.25">
      <c r="A77" s="19" t="s">
        <v>85</v>
      </c>
      <c r="B77" s="42">
        <v>3390.2889399999999</v>
      </c>
      <c r="C77" s="42">
        <v>3080</v>
      </c>
      <c r="D77" s="42"/>
      <c r="E77" s="42"/>
      <c r="F77" s="41"/>
    </row>
    <row r="78" spans="1:6" x14ac:dyDescent="0.25">
      <c r="A78" s="19" t="s">
        <v>86</v>
      </c>
      <c r="B78" s="42">
        <v>199.63499999999999</v>
      </c>
      <c r="C78" s="42">
        <v>150</v>
      </c>
      <c r="D78" s="42"/>
      <c r="E78" s="42"/>
      <c r="F78" s="41"/>
    </row>
    <row r="79" spans="1:6" x14ac:dyDescent="0.25">
      <c r="A79" s="20" t="s">
        <v>87</v>
      </c>
      <c r="B79" s="43">
        <v>1664016.89793</v>
      </c>
      <c r="C79" s="43">
        <v>128897.43023</v>
      </c>
      <c r="D79" s="43">
        <v>21579.217619999999</v>
      </c>
      <c r="E79" s="43">
        <v>37827.6374</v>
      </c>
      <c r="F79" s="41"/>
    </row>
    <row r="80" spans="1:6" x14ac:dyDescent="0.25">
      <c r="B80" s="41"/>
      <c r="C80" s="41"/>
      <c r="D80" s="41"/>
      <c r="E80" s="41"/>
    </row>
  </sheetData>
  <mergeCells count="41"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41:D41"/>
    <mergeCell ref="A39:D39"/>
    <mergeCell ref="A40:D40"/>
    <mergeCell ref="A36:D36"/>
    <mergeCell ref="A37:D37"/>
    <mergeCell ref="A38:D38"/>
    <mergeCell ref="A34:D34"/>
    <mergeCell ref="A35:D35"/>
    <mergeCell ref="A31:D31"/>
    <mergeCell ref="A32:D32"/>
    <mergeCell ref="A33:D33"/>
    <mergeCell ref="A29:D29"/>
    <mergeCell ref="A30:D30"/>
    <mergeCell ref="A26:D26"/>
    <mergeCell ref="A27:D27"/>
    <mergeCell ref="A28:D28"/>
    <mergeCell ref="A24:D24"/>
    <mergeCell ref="A25:D25"/>
    <mergeCell ref="A21:D21"/>
    <mergeCell ref="A22:D22"/>
    <mergeCell ref="A23:D23"/>
    <mergeCell ref="A19:D19"/>
    <mergeCell ref="A20:D20"/>
    <mergeCell ref="A1:E1"/>
    <mergeCell ref="A2:E2"/>
    <mergeCell ref="A5:D5"/>
    <mergeCell ref="A43:A44"/>
    <mergeCell ref="B43:B44"/>
    <mergeCell ref="C43:E43"/>
    <mergeCell ref="A7:D7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  <rowBreaks count="1" manualBreakCount="1">
    <brk id="3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view="pageBreakPreview" zoomScaleNormal="100" zoomScaleSheetLayoutView="100" workbookViewId="0">
      <selection activeCell="B27" sqref="B27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52</v>
      </c>
      <c r="C1" s="29" t="s">
        <v>13</v>
      </c>
    </row>
    <row r="2" spans="1:20" x14ac:dyDescent="0.25">
      <c r="A2" s="30" t="str">
        <f>TEXT(EndData2,"[$-FC19]ДД.ММ.ГГГ")</f>
        <v>19.02.2023</v>
      </c>
      <c r="B2" s="30">
        <f>A2+1</f>
        <v>44977</v>
      </c>
      <c r="C2" s="26" t="str">
        <f>TEXT(B2,"[$-FC19]ДД.ММ.ГГГ")</f>
        <v>20.02.2023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39" x14ac:dyDescent="0.25">
      <c r="A4" s="21" t="s">
        <v>31</v>
      </c>
      <c r="B4" s="24"/>
      <c r="C4" s="24">
        <v>15875.62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44">
        <v>15875.62</v>
      </c>
      <c r="Q4" s="32"/>
      <c r="R4" s="32"/>
      <c r="S4" s="32"/>
      <c r="T4" s="32"/>
    </row>
    <row r="5" spans="1:20" ht="26.25" x14ac:dyDescent="0.25">
      <c r="A5" s="21" t="s">
        <v>32</v>
      </c>
      <c r="B5" s="24">
        <v>500</v>
      </c>
      <c r="C5" s="24"/>
      <c r="D5" s="24"/>
      <c r="E5" s="24"/>
      <c r="F5" s="24"/>
      <c r="G5" s="24"/>
      <c r="H5" s="24"/>
      <c r="I5" s="24"/>
      <c r="J5" s="24">
        <v>1063.259</v>
      </c>
      <c r="K5" s="24"/>
      <c r="L5" s="24"/>
      <c r="M5" s="24"/>
      <c r="N5" s="24"/>
      <c r="O5" s="24"/>
      <c r="P5" s="44">
        <v>1563.259</v>
      </c>
      <c r="Q5" s="32"/>
      <c r="R5" s="32"/>
      <c r="S5" s="32"/>
      <c r="T5" s="32"/>
    </row>
    <row r="6" spans="1:20" ht="39" x14ac:dyDescent="0.25">
      <c r="A6" s="21" t="s">
        <v>33</v>
      </c>
      <c r="B6" s="24"/>
      <c r="C6" s="24">
        <v>44038.399369999999</v>
      </c>
      <c r="D6" s="24"/>
      <c r="E6" s="24">
        <v>22600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44">
        <v>66638.399369999999</v>
      </c>
      <c r="Q6" s="32"/>
      <c r="R6" s="32"/>
      <c r="S6" s="32"/>
      <c r="T6" s="32"/>
    </row>
    <row r="7" spans="1:20" ht="102.75" x14ac:dyDescent="0.25">
      <c r="A7" s="21" t="s">
        <v>34</v>
      </c>
      <c r="B7" s="24"/>
      <c r="C7" s="24">
        <v>6688.0127700000003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44">
        <v>6688.0127700000003</v>
      </c>
      <c r="Q7" s="32"/>
      <c r="R7" s="32"/>
      <c r="S7" s="32"/>
      <c r="T7" s="32"/>
    </row>
    <row r="8" spans="1:20" ht="39" x14ac:dyDescent="0.25">
      <c r="A8" s="21" t="s">
        <v>35</v>
      </c>
      <c r="B8" s="24">
        <v>15194.821690000001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44">
        <v>15194.821690000001</v>
      </c>
      <c r="Q8" s="32"/>
      <c r="R8" s="32"/>
      <c r="S8" s="32"/>
      <c r="T8" s="32"/>
    </row>
    <row r="9" spans="1:20" ht="77.25" x14ac:dyDescent="0.25">
      <c r="A9" s="21" t="s">
        <v>36</v>
      </c>
      <c r="B9" s="24"/>
      <c r="C9" s="24"/>
      <c r="D9" s="24"/>
      <c r="E9" s="24"/>
      <c r="F9" s="24">
        <v>121</v>
      </c>
      <c r="G9" s="24"/>
      <c r="H9" s="24">
        <v>25</v>
      </c>
      <c r="I9" s="24">
        <v>130</v>
      </c>
      <c r="J9" s="24"/>
      <c r="K9" s="24"/>
      <c r="L9" s="24"/>
      <c r="M9" s="24"/>
      <c r="N9" s="24"/>
      <c r="O9" s="24"/>
      <c r="P9" s="44">
        <v>276</v>
      </c>
      <c r="Q9" s="32"/>
      <c r="R9" s="32"/>
      <c r="S9" s="32"/>
      <c r="T9" s="32"/>
    </row>
    <row r="10" spans="1:20" ht="102.75" x14ac:dyDescent="0.25">
      <c r="A10" s="21" t="s">
        <v>37</v>
      </c>
      <c r="B10" s="24">
        <v>19369.28154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44">
        <v>19369.28154</v>
      </c>
      <c r="Q10" s="32"/>
      <c r="R10" s="32"/>
      <c r="S10" s="32"/>
      <c r="T10" s="32"/>
    </row>
    <row r="11" spans="1:20" ht="319.5" x14ac:dyDescent="0.25">
      <c r="A11" s="21" t="s">
        <v>38</v>
      </c>
      <c r="B11" s="24"/>
      <c r="C11" s="24"/>
      <c r="D11" s="24"/>
      <c r="E11" s="24"/>
      <c r="F11" s="24"/>
      <c r="G11" s="24"/>
      <c r="H11" s="24"/>
      <c r="I11" s="24">
        <v>300</v>
      </c>
      <c r="J11" s="24"/>
      <c r="K11" s="24"/>
      <c r="L11" s="24"/>
      <c r="M11" s="24"/>
      <c r="N11" s="24"/>
      <c r="O11" s="24"/>
      <c r="P11" s="44">
        <v>300</v>
      </c>
      <c r="Q11" s="32"/>
      <c r="R11" s="32"/>
      <c r="S11" s="32"/>
      <c r="T11" s="32"/>
    </row>
    <row r="12" spans="1:20" ht="153.75" x14ac:dyDescent="0.25">
      <c r="A12" s="21" t="s">
        <v>39</v>
      </c>
      <c r="B12" s="24">
        <v>98269.798899999994</v>
      </c>
      <c r="C12" s="24">
        <v>61750</v>
      </c>
      <c r="D12" s="24"/>
      <c r="E12" s="24"/>
      <c r="F12" s="24">
        <v>8380</v>
      </c>
      <c r="G12" s="24"/>
      <c r="H12" s="24">
        <v>5000</v>
      </c>
      <c r="I12" s="24">
        <v>4394</v>
      </c>
      <c r="J12" s="24">
        <v>14743.85</v>
      </c>
      <c r="K12" s="24"/>
      <c r="L12" s="24">
        <v>14230.455</v>
      </c>
      <c r="M12" s="24"/>
      <c r="N12" s="24"/>
      <c r="O12" s="24">
        <v>21956.240000000002</v>
      </c>
      <c r="P12" s="44">
        <v>228724.34390000001</v>
      </c>
      <c r="Q12" s="32"/>
      <c r="R12" s="32"/>
      <c r="S12" s="32"/>
      <c r="T12" s="32"/>
    </row>
    <row r="13" spans="1:20" ht="90" x14ac:dyDescent="0.25">
      <c r="A13" s="21" t="s">
        <v>40</v>
      </c>
      <c r="B13" s="24">
        <v>9491.5716699999994</v>
      </c>
      <c r="C13" s="24"/>
      <c r="D13" s="24"/>
      <c r="E13" s="24"/>
      <c r="F13" s="24">
        <v>480</v>
      </c>
      <c r="G13" s="24"/>
      <c r="H13" s="24">
        <v>1150</v>
      </c>
      <c r="I13" s="24">
        <v>85</v>
      </c>
      <c r="J13" s="24">
        <v>2450</v>
      </c>
      <c r="K13" s="24"/>
      <c r="L13" s="24">
        <v>800</v>
      </c>
      <c r="M13" s="24"/>
      <c r="N13" s="24"/>
      <c r="O13" s="24">
        <v>750</v>
      </c>
      <c r="P13" s="44">
        <v>15206.571669999999</v>
      </c>
      <c r="Q13" s="32"/>
      <c r="R13" s="32"/>
      <c r="S13" s="32"/>
      <c r="T13" s="32"/>
    </row>
    <row r="14" spans="1:20" ht="128.25" x14ac:dyDescent="0.25">
      <c r="A14" s="21" t="s">
        <v>41</v>
      </c>
      <c r="B14" s="24">
        <v>55.434260000000002</v>
      </c>
      <c r="C14" s="24">
        <v>11.172879999999999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44">
        <v>66.607140000000001</v>
      </c>
      <c r="Q14" s="32"/>
      <c r="R14" s="32"/>
      <c r="S14" s="32"/>
      <c r="T14" s="32"/>
    </row>
    <row r="15" spans="1:20" ht="115.5" x14ac:dyDescent="0.25">
      <c r="A15" s="21" t="s">
        <v>42</v>
      </c>
      <c r="B15" s="24">
        <v>9000</v>
      </c>
      <c r="C15" s="24">
        <v>31.882999999999999</v>
      </c>
      <c r="D15" s="24"/>
      <c r="E15" s="24"/>
      <c r="F15" s="24">
        <v>118.75</v>
      </c>
      <c r="G15" s="24"/>
      <c r="H15" s="24"/>
      <c r="I15" s="24">
        <v>20</v>
      </c>
      <c r="J15" s="24">
        <v>1168</v>
      </c>
      <c r="K15" s="24"/>
      <c r="L15" s="24">
        <v>407.48649999999998</v>
      </c>
      <c r="M15" s="24"/>
      <c r="N15" s="24"/>
      <c r="O15" s="24">
        <v>367.25236999999998</v>
      </c>
      <c r="P15" s="44">
        <v>11113.371870000001</v>
      </c>
      <c r="Q15" s="32"/>
      <c r="R15" s="32"/>
      <c r="S15" s="32"/>
      <c r="T15" s="32"/>
    </row>
    <row r="16" spans="1:20" ht="115.5" x14ac:dyDescent="0.25">
      <c r="A16" s="21" t="s">
        <v>43</v>
      </c>
      <c r="B16" s="24">
        <v>74577.077139999994</v>
      </c>
      <c r="C16" s="24">
        <v>39500</v>
      </c>
      <c r="D16" s="24"/>
      <c r="E16" s="24"/>
      <c r="F16" s="24">
        <v>2276.25</v>
      </c>
      <c r="G16" s="24"/>
      <c r="H16" s="24"/>
      <c r="I16" s="24"/>
      <c r="J16" s="24">
        <v>12467.2</v>
      </c>
      <c r="K16" s="24"/>
      <c r="L16" s="24">
        <v>3389.5</v>
      </c>
      <c r="M16" s="24"/>
      <c r="N16" s="24"/>
      <c r="O16" s="24">
        <v>4977.4440000000004</v>
      </c>
      <c r="P16" s="44">
        <v>137187.47114000001</v>
      </c>
      <c r="Q16" s="32"/>
      <c r="R16" s="32"/>
      <c r="S16" s="32"/>
      <c r="T16" s="32"/>
    </row>
    <row r="17" spans="1:20" ht="64.5" x14ac:dyDescent="0.25">
      <c r="A17" s="21" t="s">
        <v>44</v>
      </c>
      <c r="B17" s="24">
        <v>295.92932999999999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44">
        <v>295.92932999999999</v>
      </c>
      <c r="Q17" s="32"/>
      <c r="R17" s="32"/>
      <c r="S17" s="32"/>
      <c r="T17" s="32"/>
    </row>
    <row r="18" spans="1:20" ht="90" x14ac:dyDescent="0.25">
      <c r="A18" s="21" t="s">
        <v>45</v>
      </c>
      <c r="B18" s="24"/>
      <c r="C18" s="24">
        <v>1300</v>
      </c>
      <c r="D18" s="24"/>
      <c r="E18" s="24"/>
      <c r="F18" s="24">
        <v>50</v>
      </c>
      <c r="G18" s="24"/>
      <c r="H18" s="24">
        <v>75</v>
      </c>
      <c r="I18" s="24">
        <v>23</v>
      </c>
      <c r="J18" s="24">
        <v>386.69400000000002</v>
      </c>
      <c r="K18" s="24"/>
      <c r="L18" s="24">
        <v>135</v>
      </c>
      <c r="M18" s="24"/>
      <c r="N18" s="24"/>
      <c r="O18" s="24">
        <v>104.6084</v>
      </c>
      <c r="P18" s="44">
        <v>2074.3024</v>
      </c>
      <c r="Q18" s="32"/>
      <c r="R18" s="32"/>
      <c r="S18" s="32"/>
      <c r="T18" s="32"/>
    </row>
    <row r="19" spans="1:20" ht="77.25" x14ac:dyDescent="0.25">
      <c r="A19" s="21" t="s">
        <v>46</v>
      </c>
      <c r="B19" s="24"/>
      <c r="C19" s="24"/>
      <c r="D19" s="24"/>
      <c r="E19" s="24"/>
      <c r="F19" s="24">
        <v>76</v>
      </c>
      <c r="G19" s="24"/>
      <c r="H19" s="24"/>
      <c r="I19" s="24">
        <v>46</v>
      </c>
      <c r="J19" s="24"/>
      <c r="K19" s="24"/>
      <c r="L19" s="24"/>
      <c r="M19" s="24"/>
      <c r="N19" s="24"/>
      <c r="O19" s="24"/>
      <c r="P19" s="44">
        <v>122</v>
      </c>
      <c r="Q19" s="32"/>
      <c r="R19" s="32"/>
      <c r="S19" s="32"/>
      <c r="T19" s="32"/>
    </row>
    <row r="20" spans="1:20" ht="102.75" x14ac:dyDescent="0.25">
      <c r="A20" s="21" t="s">
        <v>47</v>
      </c>
      <c r="B20" s="24"/>
      <c r="C20" s="24"/>
      <c r="D20" s="24">
        <v>166.5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44">
        <v>166.5</v>
      </c>
      <c r="Q20" s="32"/>
      <c r="R20" s="32"/>
      <c r="S20" s="32"/>
      <c r="T20" s="32"/>
    </row>
    <row r="21" spans="1:20" ht="90" x14ac:dyDescent="0.25">
      <c r="A21" s="21" t="s">
        <v>48</v>
      </c>
      <c r="B21" s="24"/>
      <c r="C21" s="24"/>
      <c r="D21" s="24"/>
      <c r="E21" s="24"/>
      <c r="F21" s="24">
        <v>267.75</v>
      </c>
      <c r="G21" s="24"/>
      <c r="H21" s="24"/>
      <c r="I21" s="24"/>
      <c r="J21" s="24"/>
      <c r="K21" s="24"/>
      <c r="L21" s="24"/>
      <c r="M21" s="24"/>
      <c r="N21" s="24"/>
      <c r="O21" s="24"/>
      <c r="P21" s="44">
        <v>267.75</v>
      </c>
      <c r="Q21" s="32"/>
      <c r="R21" s="32"/>
      <c r="S21" s="32"/>
      <c r="T21" s="32"/>
    </row>
    <row r="22" spans="1:20" ht="51.75" x14ac:dyDescent="0.25">
      <c r="A22" s="21" t="s">
        <v>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>
        <v>473.32499999999999</v>
      </c>
      <c r="N22" s="24"/>
      <c r="O22" s="24"/>
      <c r="P22" s="44">
        <v>473.32499999999999</v>
      </c>
      <c r="Q22" s="32"/>
      <c r="R22" s="32"/>
      <c r="S22" s="32"/>
      <c r="T22" s="32"/>
    </row>
    <row r="23" spans="1:20" ht="39" x14ac:dyDescent="0.25">
      <c r="A23" s="21" t="s">
        <v>50</v>
      </c>
      <c r="B23" s="24"/>
      <c r="C23" s="24"/>
      <c r="D23" s="24"/>
      <c r="E23" s="24"/>
      <c r="F23" s="24">
        <v>117.86199999999999</v>
      </c>
      <c r="G23" s="24">
        <v>396.49995000000001</v>
      </c>
      <c r="H23" s="24">
        <v>28.763000000000002</v>
      </c>
      <c r="I23" s="24">
        <v>57.526000000000003</v>
      </c>
      <c r="J23" s="24"/>
      <c r="K23" s="24">
        <v>201.34100000000001</v>
      </c>
      <c r="L23" s="24">
        <v>82.478999999999999</v>
      </c>
      <c r="M23" s="24"/>
      <c r="N23" s="24"/>
      <c r="O23" s="24"/>
      <c r="P23" s="44">
        <v>884.47095000000002</v>
      </c>
      <c r="Q23" s="32"/>
      <c r="R23" s="32"/>
      <c r="S23" s="32"/>
      <c r="T23" s="32"/>
    </row>
    <row r="24" spans="1:20" x14ac:dyDescent="0.25">
      <c r="A24" s="22" t="s">
        <v>51</v>
      </c>
      <c r="B24" s="25">
        <v>226753.91453000001</v>
      </c>
      <c r="C24" s="25">
        <v>169195.08802</v>
      </c>
      <c r="D24" s="25">
        <v>166.5</v>
      </c>
      <c r="E24" s="25">
        <v>22600</v>
      </c>
      <c r="F24" s="25">
        <v>11887.611999999999</v>
      </c>
      <c r="G24" s="25">
        <v>396.49995000000001</v>
      </c>
      <c r="H24" s="25">
        <v>6278.7629999999999</v>
      </c>
      <c r="I24" s="25">
        <v>5055.5259999999998</v>
      </c>
      <c r="J24" s="25">
        <v>32279.003000000001</v>
      </c>
      <c r="K24" s="25">
        <v>201.34100000000001</v>
      </c>
      <c r="L24" s="25">
        <v>19044.9205</v>
      </c>
      <c r="M24" s="25">
        <v>473.32499999999999</v>
      </c>
      <c r="N24" s="25"/>
      <c r="O24" s="25">
        <v>28155.54477</v>
      </c>
      <c r="P24" s="44">
        <v>522488.03777</v>
      </c>
      <c r="Q24" s="40"/>
      <c r="R24" s="40"/>
      <c r="S24" s="40"/>
      <c r="T24" s="40"/>
    </row>
    <row r="25" spans="1:20" x14ac:dyDescent="0.2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</row>
    <row r="26" spans="1:20" x14ac:dyDescent="0.25">
      <c r="A26" s="36" t="s">
        <v>30</v>
      </c>
      <c r="B26" s="45">
        <f>P24+Учреждения!B79</f>
        <v>2186504.9356999998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20" ht="32.25" customHeight="1" x14ac:dyDescent="0.25">
      <c r="A27" s="36" t="str">
        <f>CONCATENATE("Остатки бюджетных средств на ",C2,"г.")</f>
        <v>Остатки бюджетных средств на 20.02.2023г.</v>
      </c>
      <c r="B27" s="45">
        <v>9717776.3000000007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2023-02-21T03:56:56Z</dcterms:modified>
</cp:coreProperties>
</file>