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Бюджетополучатели!$F$8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Бюджетополучатели!$F$28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Бюджетополучатели!$F$7</definedName>
    <definedName name="_xlnm.Print_Titles" localSheetId="0">Бюджетополучатели!$38:$39</definedName>
    <definedName name="_xlnm.Print_Titles" localSheetId="1">'Муниципальные районы'!$1:$3</definedName>
    <definedName name="_xlnm.Print_Area" localSheetId="0">Бюджетополучатели!$A$1:$E$77</definedName>
    <definedName name="_xlnm.Print_Area" localSheetId="1">'Муниципальные районы'!$A$1:$P$38</definedName>
  </definedNames>
  <calcPr calcId="162913" refMode="R1C1"/>
</workbook>
</file>

<file path=xl/calcChain.xml><?xml version="1.0" encoding="utf-8"?>
<calcChain xmlns="http://schemas.openxmlformats.org/spreadsheetml/2006/main">
  <c r="D6" i="1" l="1"/>
  <c r="D28" i="1"/>
  <c r="D30" i="1"/>
  <c r="D8" i="1" l="1"/>
  <c r="D29" i="1" l="1"/>
  <c r="F3" i="1" l="1"/>
  <c r="I1" i="1" l="1"/>
  <c r="G1" i="1" l="1"/>
  <c r="F6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<sst xmlns="http://schemas.openxmlformats.org/spreadsheetml/2006/main" count="128" uniqueCount="126">
  <si>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</si>
  <si>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</si>
  <si>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</si>
  <si>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</si>
  <si>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</si>
  <si>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</si>
  <si>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</si>
  <si>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</si>
  <si>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</si>
  <si>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</si>
  <si>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</si>
  <si>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</si>
  <si>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</si>
  <si>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</si>
  <si>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</si>
  <si>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</si>
  <si>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</si>
  <si>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</si>
  <si>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</si>
  <si>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</si>
  <si>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</si>
  <si>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</si>
  <si>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</si>
  <si>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</si>
  <si>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</si>
  <si>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</si>
  <si>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</si>
  <si>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</si>
  <si>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</si>
  <si>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</si>
  <si>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</si>
  <si>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</si>
  <si>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</si>
  <si>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</si>
  <si>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01.01.2023</t>
  </si>
  <si>
    <t>01.02.2023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</si>
  <si>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</si>
  <si>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</si>
  <si>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</si>
  <si>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</si>
  <si>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</si>
  <si>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</si>
  <si>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</si>
  <si>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</si>
  <si>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</si>
  <si>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</si>
  <si>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</si>
  <si>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</si>
  <si>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</si>
  <si>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</si>
  <si>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</si>
  <si>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</si>
  <si>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</si>
  <si>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</si>
  <si>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</si>
  <si>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</si>
  <si>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</si>
  <si>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</si>
  <si>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</si>
  <si>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</si>
  <si>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</si>
  <si>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</si>
  <si>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</si>
  <si>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</si>
  <si>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Финансовое обеспечение дорожной деятельности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</si>
  <si>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</si>
  <si>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</si>
  <si>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</si>
  <si>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</si>
  <si>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</si>
  <si>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</si>
  <si>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</si>
  <si>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</si>
  <si>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</si>
  <si>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</si>
  <si>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</si>
  <si>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</si>
  <si>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</si>
  <si>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</si>
  <si>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</si>
  <si>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</si>
  <si>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</si>
  <si>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</si>
  <si>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</si>
  <si>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</si>
  <si>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</si>
  <si>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</si>
  <si>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</si>
  <si>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</si>
  <si>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</si>
  <si>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</si>
  <si>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</si>
  <si>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</si>
  <si>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</si>
  <si>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</si>
  <si>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</si>
  <si>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</si>
  <si>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</si>
  <si>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</si>
  <si>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</si>
  <si>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</si>
  <si>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</si>
  <si>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</si>
  <si>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31.01.2023</t>
  </si>
  <si>
    <t>Остаток средств на 01.02.2023 года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</si>
  <si>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</si>
  <si>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</si>
  <si>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</si>
  <si>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Единая субвенция бюджетам субъектов Российской Федерации и бюджету г. Байконура</t>
  </si>
  <si>
    <t xml:space="preserve"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</si>
  <si>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</si>
  <si>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 xml:space="preserve">Межбюджетные трансферты, передаваемые бюджетам субъектов Российской Федерации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 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</si>
  <si>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</si>
  <si>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</si>
  <si>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</si>
  <si>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</si>
  <si>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</si>
  <si>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</si>
  <si>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</si>
  <si>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</si>
  <si>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</si>
  <si>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</si>
  <si>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</si>
  <si>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</si>
  <si>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</t>
  </si>
  <si>
    <t>Остатки средств на 01.02.2023 года с учетом привлеченных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</si>
</sst>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21" fillId="0" borderId="0" applyNumberFormat="0" applyBorder="0" applyAlignment="0"/>
  </cellStyleXfs>
  <cellXfs count="7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1" fillId="2" borderId="0" xfId="0" applyFont="1" applyFill="1" applyBorder="1" applyAlignment="1"/>
    <xf numFmtId="0" fontId="12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6" fillId="0" borderId="0" xfId="0" applyNumberFormat="1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wrapText="1"/>
    </xf>
    <xf numFmtId="0" fontId="15" fillId="0" borderId="3" xfId="0" applyFont="1" applyFill="1" applyBorder="1" applyAlignment="1">
      <alignment horizontal="center" vertical="top" wrapText="1"/>
    </xf>
    <xf numFmtId="49" fontId="15" fillId="0" borderId="3" xfId="0" applyNumberFormat="1" applyFont="1" applyBorder="1" applyAlignment="1">
      <alignment horizontal="left" vertical="center" wrapText="1"/>
    </xf>
    <xf numFmtId="0" fontId="18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19" fillId="0" borderId="0" xfId="0" applyFont="1"/>
    <xf numFmtId="0" fontId="20" fillId="0" borderId="0" xfId="0" applyFont="1"/>
    <xf numFmtId="0" fontId="20" fillId="0" borderId="3" xfId="0" applyFont="1" applyBorder="1" applyAlignment="1">
      <alignment horizontal="left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5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center" vertical="top" wrapText="1"/>
    </xf>
    <xf numFmtId="164" fontId="2" fillId="0" borderId="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/>
    </xf>
    <xf numFmtId="164" fontId="16" fillId="0" borderId="3" xfId="0" applyNumberFormat="1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left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/>
    <xf numFmtId="0" fontId="21" fillId="0" borderId="0" xfId="1"/>
    <xf numFmtId="0" fontId="3" fillId="0" borderId="3" xfId="1" applyFont="1" applyFill="1" applyBorder="1" applyAlignment="1" applyProtection="1">
      <alignment wrapText="1"/>
    </xf>
    <xf numFmtId="0" fontId="0" fillId="0" borderId="3" xfId="0" applyBorder="1" applyAlignment="1">
      <alignment wrapText="1"/>
    </xf>
    <xf numFmtId="164" fontId="22" fillId="0" borderId="3" xfId="1" applyNumberFormat="1" applyFont="1" applyFill="1" applyBorder="1" applyProtection="1"/>
    <xf numFmtId="164" fontId="23" fillId="0" borderId="3" xfId="0" applyNumberFormat="1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left" wrapText="1"/>
    </xf>
    <xf numFmtId="164" fontId="16" fillId="0" borderId="2" xfId="0" applyNumberFormat="1" applyFont="1" applyFill="1" applyBorder="1" applyAlignment="1">
      <alignment horizontal="left" wrapText="1"/>
    </xf>
    <xf numFmtId="164" fontId="16" fillId="0" borderId="6" xfId="0" applyNumberFormat="1" applyFont="1" applyFill="1" applyBorder="1" applyAlignment="1">
      <alignment horizontal="left" wrapText="1"/>
    </xf>
    <xf numFmtId="164" fontId="23" fillId="0" borderId="3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6" xfId="0" applyNumberFormat="1" applyFont="1" applyFill="1" applyBorder="1" applyAlignment="1">
      <alignment horizontal="left" wrapText="1"/>
    </xf>
    <xf numFmtId="0" fontId="24" fillId="0" borderId="0" xfId="0" applyFont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view="pageBreakPreview" topLeftCell="A55" zoomScaleNormal="100" zoomScaleSheetLayoutView="100" workbookViewId="0">
      <selection activeCell="D32" sqref="D32"/>
    </sheetView>
  </sheetViews>
  <sheetFormatPr defaultRowHeight="15" x14ac:dyDescent="0.25"/>
  <cols>
    <col min="1" max="1" width="69.28515625" customWidth="1"/>
    <col min="2" max="2" width="18.140625" customWidth="1"/>
    <col min="3" max="3" width="20.28515625" customWidth="1"/>
    <col min="4" max="5" width="16.5703125" customWidth="1"/>
    <col min="6" max="6" width="12.5703125" customWidth="1"/>
    <col min="7" max="7" width="16" bestFit="1" customWidth="1"/>
    <col min="9" max="9" width="10.140625" bestFit="1" customWidth="1"/>
  </cols>
  <sheetData>
    <row r="1" spans="1:11" ht="15.75" x14ac:dyDescent="0.25">
      <c r="A1" s="46" t="s">
        <v>9</v>
      </c>
      <c r="B1" s="46"/>
      <c r="C1" s="46"/>
      <c r="D1" s="46"/>
      <c r="E1" s="40"/>
      <c r="F1" s="27" t="s">
        <v>34</v>
      </c>
      <c r="G1" s="28" t="str">
        <f>TEXT(F1,"[$-FC19]ММ")</f>
        <v>01</v>
      </c>
      <c r="H1" s="28" t="str">
        <f>TEXT(F1,"[$-FC19]ДД.ММ.ГГГ \г")</f>
        <v>01.01.2023 г</v>
      </c>
      <c r="I1" s="28" t="str">
        <f>TEXT(F1,"[$-FC19]ГГГГ")</f>
        <v>2023</v>
      </c>
    </row>
    <row r="2" spans="1:11" ht="15.75" x14ac:dyDescent="0.25">
      <c r="A2" s="46" t="str">
        <f>CONCATENATE("доходов и расходов краевого бюджета за ",period," ",I1," года")</f>
        <v>доходов и расходов краевого бюджета за январь 2023 года</v>
      </c>
      <c r="B2" s="46"/>
      <c r="C2" s="46"/>
      <c r="D2" s="46"/>
      <c r="E2" s="40"/>
      <c r="F2" s="27" t="s">
        <v>103</v>
      </c>
      <c r="G2" s="28" t="str">
        <f>TEXT(F2,"[$-FC19]ДД ММММ ГГГ \г")</f>
        <v>31 января 2023 г</v>
      </c>
      <c r="H2" s="28" t="str">
        <f>TEXT(F2,"[$-FC19]ДД.ММ.ГГГ \г")</f>
        <v>31.01.2023 г</v>
      </c>
      <c r="I2" s="29"/>
    </row>
    <row r="3" spans="1:11" x14ac:dyDescent="0.25">
      <c r="A3" s="1"/>
      <c r="B3" s="2"/>
      <c r="C3" s="2"/>
      <c r="D3" s="3"/>
      <c r="E3" s="3"/>
      <c r="F3" s="28">
        <f>EndDate+1</f>
        <v>44959</v>
      </c>
      <c r="G3" s="28" t="str">
        <f>TEXT(F3,"[$-FC19]ДД ММММ ГГГ \г")</f>
        <v>02 февраля 2023 г</v>
      </c>
      <c r="H3" s="28" t="str">
        <f>TEXT(F3,"[$-FC19]ДД.ММ.ГГГ \г")</f>
        <v>02.02.2023 г</v>
      </c>
      <c r="I3" s="28"/>
    </row>
    <row r="4" spans="1:11" x14ac:dyDescent="0.25">
      <c r="A4" s="4"/>
      <c r="B4" s="5"/>
      <c r="C4" s="5"/>
      <c r="D4" s="6" t="s">
        <v>0</v>
      </c>
      <c r="E4" s="6"/>
      <c r="F4" s="28"/>
      <c r="G4" s="28"/>
      <c r="H4" s="28"/>
      <c r="I4" s="28"/>
    </row>
    <row r="5" spans="1:11" x14ac:dyDescent="0.25">
      <c r="A5" s="47" t="str">
        <f>CONCATENATE("Остаток средств на ",H1,"ода")</f>
        <v>Остаток средств на 01.01.2023 года</v>
      </c>
      <c r="B5" s="48"/>
      <c r="C5" s="48"/>
      <c r="D5" s="61">
        <v>6773479.7999999998</v>
      </c>
      <c r="E5" s="41"/>
      <c r="F5" s="29"/>
      <c r="G5" s="28"/>
      <c r="H5" s="28"/>
      <c r="I5" s="28"/>
    </row>
    <row r="6" spans="1:11" x14ac:dyDescent="0.25">
      <c r="A6" s="50" t="s">
        <v>1</v>
      </c>
      <c r="B6" s="54"/>
      <c r="C6" s="54"/>
      <c r="D6" s="7">
        <f>D28-D7</f>
        <v>1812164.2389499983</v>
      </c>
      <c r="E6" s="42"/>
      <c r="F6" s="28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январь</v>
      </c>
      <c r="G6" s="28"/>
      <c r="H6" s="28"/>
      <c r="I6" s="28"/>
    </row>
    <row r="7" spans="1:11" x14ac:dyDescent="0.25">
      <c r="A7" s="55" t="s">
        <v>10</v>
      </c>
      <c r="B7" s="54"/>
      <c r="C7" s="54"/>
      <c r="D7" s="9">
        <v>7942646.2000000002</v>
      </c>
      <c r="E7" s="43"/>
      <c r="F7" s="28"/>
      <c r="G7" s="28"/>
      <c r="H7" s="28"/>
      <c r="I7" s="28"/>
    </row>
    <row r="8" spans="1:11" x14ac:dyDescent="0.25">
      <c r="A8" s="55" t="s">
        <v>11</v>
      </c>
      <c r="B8" s="54"/>
      <c r="C8" s="54"/>
      <c r="D8" s="9">
        <f>D9+D10+D11+D12+D13+D14+D15+D16+D17+D18+D19+D20+D21+D22+D23+D24+D25+D26+D27</f>
        <v>579622.20000000007</v>
      </c>
      <c r="E8" s="43"/>
      <c r="F8" s="28" t="s">
        <v>34</v>
      </c>
    </row>
    <row r="9" spans="1:11" ht="37.5" customHeight="1" x14ac:dyDescent="0.25">
      <c r="A9" s="63" t="s">
        <v>105</v>
      </c>
      <c r="B9" s="64"/>
      <c r="C9" s="64"/>
      <c r="D9" s="65">
        <v>3370</v>
      </c>
      <c r="E9" s="62"/>
      <c r="F9" s="62"/>
      <c r="G9" s="62"/>
      <c r="H9" s="62"/>
      <c r="I9" s="62"/>
      <c r="J9" s="62"/>
      <c r="K9" s="62"/>
    </row>
    <row r="10" spans="1:11" ht="32.25" customHeight="1" x14ac:dyDescent="0.25">
      <c r="A10" s="63" t="s">
        <v>106</v>
      </c>
      <c r="B10" s="64"/>
      <c r="C10" s="64"/>
      <c r="D10" s="65">
        <v>132275.6</v>
      </c>
      <c r="E10" s="62"/>
      <c r="F10" s="62"/>
      <c r="G10" s="62"/>
      <c r="H10" s="62"/>
      <c r="I10" s="62"/>
      <c r="J10" s="62"/>
      <c r="K10" s="62"/>
    </row>
    <row r="11" spans="1:11" ht="32.25" customHeight="1" x14ac:dyDescent="0.25">
      <c r="A11" s="63" t="s">
        <v>107</v>
      </c>
      <c r="B11" s="64"/>
      <c r="C11" s="64"/>
      <c r="D11" s="65">
        <v>80984</v>
      </c>
      <c r="E11" s="62"/>
      <c r="F11" s="62"/>
      <c r="G11" s="62"/>
      <c r="H11" s="62"/>
      <c r="I11" s="62"/>
      <c r="J11" s="62"/>
      <c r="K11" s="62"/>
    </row>
    <row r="12" spans="1:11" ht="21" customHeight="1" x14ac:dyDescent="0.25">
      <c r="A12" s="63" t="s">
        <v>108</v>
      </c>
      <c r="B12" s="64"/>
      <c r="C12" s="64"/>
      <c r="D12" s="65">
        <v>3563.7</v>
      </c>
      <c r="E12" s="62"/>
      <c r="F12" s="62"/>
      <c r="G12" s="62"/>
      <c r="H12" s="62"/>
      <c r="I12" s="62"/>
      <c r="J12" s="62"/>
      <c r="K12" s="62"/>
    </row>
    <row r="13" spans="1:11" ht="37.5" customHeight="1" x14ac:dyDescent="0.25">
      <c r="A13" s="63" t="s">
        <v>109</v>
      </c>
      <c r="B13" s="64"/>
      <c r="C13" s="64"/>
      <c r="D13" s="65">
        <v>1035.2</v>
      </c>
      <c r="E13" s="62"/>
      <c r="F13" s="62"/>
      <c r="G13" s="62"/>
      <c r="H13" s="62"/>
      <c r="I13" s="62"/>
      <c r="J13" s="62"/>
      <c r="K13" s="62"/>
    </row>
    <row r="14" spans="1:11" ht="48" customHeight="1" x14ac:dyDescent="0.25">
      <c r="A14" s="63" t="s">
        <v>110</v>
      </c>
      <c r="B14" s="64"/>
      <c r="C14" s="64"/>
      <c r="D14" s="65">
        <v>3071.3</v>
      </c>
      <c r="E14" s="62"/>
      <c r="F14" s="62"/>
      <c r="G14" s="62"/>
      <c r="H14" s="62"/>
      <c r="I14" s="62"/>
      <c r="J14" s="62"/>
      <c r="K14" s="62"/>
    </row>
    <row r="15" spans="1:11" ht="77.25" customHeight="1" x14ac:dyDescent="0.25">
      <c r="A15" s="63" t="s">
        <v>111</v>
      </c>
      <c r="B15" s="64"/>
      <c r="C15" s="64"/>
      <c r="D15" s="65">
        <v>1961</v>
      </c>
      <c r="E15" s="62"/>
      <c r="F15" s="62"/>
      <c r="G15" s="62"/>
      <c r="H15" s="62"/>
      <c r="I15" s="62"/>
      <c r="J15" s="62"/>
      <c r="K15" s="62"/>
    </row>
    <row r="16" spans="1:11" ht="48" customHeight="1" x14ac:dyDescent="0.25">
      <c r="A16" s="63" t="s">
        <v>112</v>
      </c>
      <c r="B16" s="64"/>
      <c r="C16" s="64"/>
      <c r="D16" s="65">
        <v>149.4</v>
      </c>
      <c r="E16" s="62"/>
      <c r="F16" s="62"/>
      <c r="G16" s="62"/>
      <c r="H16" s="62"/>
      <c r="I16" s="62"/>
      <c r="J16" s="62"/>
      <c r="K16" s="62"/>
    </row>
    <row r="17" spans="1:11" ht="37.5" customHeight="1" x14ac:dyDescent="0.25">
      <c r="A17" s="63" t="s">
        <v>113</v>
      </c>
      <c r="B17" s="64"/>
      <c r="C17" s="64"/>
      <c r="D17" s="65">
        <v>21620.3</v>
      </c>
      <c r="E17" s="62"/>
      <c r="F17" s="62"/>
      <c r="G17" s="62"/>
      <c r="H17" s="62"/>
      <c r="I17" s="62"/>
      <c r="J17" s="62"/>
      <c r="K17" s="62"/>
    </row>
    <row r="18" spans="1:11" ht="21" customHeight="1" x14ac:dyDescent="0.25">
      <c r="A18" s="63" t="s">
        <v>114</v>
      </c>
      <c r="B18" s="64"/>
      <c r="C18" s="64"/>
      <c r="D18" s="65">
        <v>99000</v>
      </c>
      <c r="E18" s="62"/>
      <c r="F18" s="62"/>
      <c r="G18" s="62"/>
      <c r="H18" s="62"/>
      <c r="I18" s="62"/>
      <c r="J18" s="62"/>
      <c r="K18" s="62"/>
    </row>
    <row r="19" spans="1:11" ht="48" customHeight="1" x14ac:dyDescent="0.25">
      <c r="A19" s="63" t="s">
        <v>115</v>
      </c>
      <c r="B19" s="64"/>
      <c r="C19" s="64"/>
      <c r="D19" s="65">
        <v>6608.4</v>
      </c>
      <c r="E19" s="62"/>
      <c r="F19" s="62"/>
      <c r="G19" s="62"/>
      <c r="H19" s="62"/>
      <c r="I19" s="62"/>
      <c r="J19" s="62"/>
      <c r="K19" s="62"/>
    </row>
    <row r="20" spans="1:11" ht="30.75" customHeight="1" x14ac:dyDescent="0.25">
      <c r="A20" s="63" t="s">
        <v>116</v>
      </c>
      <c r="B20" s="64"/>
      <c r="C20" s="64"/>
      <c r="D20" s="65">
        <v>63745.7</v>
      </c>
      <c r="E20" s="62"/>
      <c r="F20" s="62"/>
      <c r="G20" s="62"/>
      <c r="H20" s="62"/>
      <c r="I20" s="62"/>
      <c r="J20" s="62"/>
      <c r="K20" s="62"/>
    </row>
    <row r="21" spans="1:11" ht="33.75" customHeight="1" x14ac:dyDescent="0.25">
      <c r="A21" s="63" t="s">
        <v>117</v>
      </c>
      <c r="B21" s="64"/>
      <c r="C21" s="64"/>
      <c r="D21" s="65">
        <v>127906.7</v>
      </c>
      <c r="E21" s="62"/>
      <c r="F21" s="62"/>
      <c r="G21" s="62"/>
      <c r="H21" s="62"/>
      <c r="I21" s="62"/>
      <c r="J21" s="62"/>
      <c r="K21" s="62"/>
    </row>
    <row r="22" spans="1:11" ht="37.5" customHeight="1" x14ac:dyDescent="0.25">
      <c r="A22" s="63" t="s">
        <v>118</v>
      </c>
      <c r="B22" s="64"/>
      <c r="C22" s="64"/>
      <c r="D22" s="65">
        <v>27.3</v>
      </c>
      <c r="E22" s="62"/>
      <c r="F22" s="62"/>
      <c r="G22" s="62"/>
      <c r="H22" s="62"/>
      <c r="I22" s="62"/>
      <c r="J22" s="62"/>
      <c r="K22" s="62"/>
    </row>
    <row r="23" spans="1:11" ht="29.25" customHeight="1" x14ac:dyDescent="0.25">
      <c r="A23" s="63" t="s">
        <v>119</v>
      </c>
      <c r="B23" s="64"/>
      <c r="C23" s="64"/>
      <c r="D23" s="65">
        <v>303.8</v>
      </c>
      <c r="E23" s="62"/>
      <c r="F23" s="62"/>
      <c r="G23" s="62"/>
      <c r="H23" s="62"/>
      <c r="I23" s="62"/>
      <c r="J23" s="62"/>
      <c r="K23" s="62"/>
    </row>
    <row r="24" spans="1:11" ht="46.5" customHeight="1" x14ac:dyDescent="0.25">
      <c r="A24" s="63" t="s">
        <v>120</v>
      </c>
      <c r="B24" s="64"/>
      <c r="C24" s="64"/>
      <c r="D24" s="65">
        <v>94.6</v>
      </c>
      <c r="E24" s="62"/>
      <c r="F24" s="62"/>
      <c r="G24" s="62"/>
      <c r="H24" s="62"/>
      <c r="I24" s="62"/>
      <c r="J24" s="62"/>
      <c r="K24" s="62"/>
    </row>
    <row r="25" spans="1:11" ht="30.75" customHeight="1" x14ac:dyDescent="0.25">
      <c r="A25" s="63" t="s">
        <v>121</v>
      </c>
      <c r="B25" s="64"/>
      <c r="C25" s="64"/>
      <c r="D25" s="65">
        <v>9994.9</v>
      </c>
      <c r="E25" s="62"/>
      <c r="F25" s="62"/>
      <c r="G25" s="62"/>
      <c r="H25" s="62"/>
      <c r="I25" s="62"/>
      <c r="J25" s="62"/>
      <c r="K25" s="62"/>
    </row>
    <row r="26" spans="1:11" ht="31.5" customHeight="1" x14ac:dyDescent="0.25">
      <c r="A26" s="63" t="s">
        <v>122</v>
      </c>
      <c r="B26" s="64"/>
      <c r="C26" s="64"/>
      <c r="D26" s="65">
        <v>15025.2</v>
      </c>
      <c r="E26" s="62"/>
      <c r="F26" s="62"/>
      <c r="G26" s="62"/>
      <c r="H26" s="62"/>
      <c r="I26" s="62"/>
      <c r="J26" s="62"/>
      <c r="K26" s="62"/>
    </row>
    <row r="27" spans="1:11" ht="31.5" customHeight="1" x14ac:dyDescent="0.25">
      <c r="A27" s="63" t="s">
        <v>123</v>
      </c>
      <c r="B27" s="64"/>
      <c r="C27" s="64"/>
      <c r="D27" s="65">
        <v>8885.1</v>
      </c>
      <c r="E27" s="62"/>
      <c r="F27" s="62"/>
      <c r="G27" s="62"/>
      <c r="H27" s="62"/>
      <c r="I27" s="62"/>
      <c r="J27" s="62"/>
      <c r="K27" s="62"/>
    </row>
    <row r="28" spans="1:11" x14ac:dyDescent="0.25">
      <c r="A28" s="56" t="s">
        <v>12</v>
      </c>
      <c r="B28" s="57"/>
      <c r="C28" s="57"/>
      <c r="D28" s="45">
        <f>D30-D5+D29</f>
        <v>9754810.4389499985</v>
      </c>
      <c r="E28" s="43"/>
      <c r="F28" s="28" t="s">
        <v>35</v>
      </c>
    </row>
    <row r="29" spans="1:11" x14ac:dyDescent="0.25">
      <c r="A29" s="56" t="s">
        <v>13</v>
      </c>
      <c r="B29" s="57"/>
      <c r="C29" s="57"/>
      <c r="D29" s="45">
        <f>B75+'Муниципальные районы'!P35</f>
        <v>5068946.6389499996</v>
      </c>
      <c r="E29" s="43"/>
    </row>
    <row r="30" spans="1:11" x14ac:dyDescent="0.25">
      <c r="A30" s="49" t="s">
        <v>104</v>
      </c>
      <c r="B30" s="50"/>
      <c r="C30" s="50"/>
      <c r="D30" s="8">
        <f>D34-D33</f>
        <v>11459343.6</v>
      </c>
      <c r="E30" s="21"/>
    </row>
    <row r="31" spans="1:11" x14ac:dyDescent="0.25">
      <c r="A31" s="58" t="s">
        <v>14</v>
      </c>
      <c r="B31" s="59"/>
      <c r="C31" s="59"/>
      <c r="D31" s="8"/>
      <c r="E31" s="21"/>
    </row>
    <row r="32" spans="1:11" x14ac:dyDescent="0.25">
      <c r="A32" s="58" t="s">
        <v>15</v>
      </c>
      <c r="B32" s="59"/>
      <c r="C32" s="59"/>
      <c r="D32" s="70">
        <v>520443.4</v>
      </c>
      <c r="E32" s="21"/>
    </row>
    <row r="33" spans="1:5" ht="94.5" customHeight="1" x14ac:dyDescent="0.25">
      <c r="A33" s="67" t="s">
        <v>124</v>
      </c>
      <c r="B33" s="68"/>
      <c r="C33" s="69"/>
      <c r="D33" s="66">
        <v>932174.9</v>
      </c>
      <c r="E33" s="21"/>
    </row>
    <row r="34" spans="1:5" ht="15" customHeight="1" x14ac:dyDescent="0.25">
      <c r="A34" s="71" t="s">
        <v>125</v>
      </c>
      <c r="B34" s="72"/>
      <c r="C34" s="73"/>
      <c r="D34" s="8">
        <v>12391518.5</v>
      </c>
      <c r="E34" s="21"/>
    </row>
    <row r="35" spans="1:5" x14ac:dyDescent="0.25">
      <c r="A35" s="22"/>
      <c r="B35" s="23"/>
      <c r="C35" s="23"/>
      <c r="D35" s="21"/>
      <c r="E35" s="21"/>
    </row>
    <row r="36" spans="1:5" x14ac:dyDescent="0.25">
      <c r="A36" s="22"/>
      <c r="B36" s="23"/>
      <c r="C36" s="23"/>
      <c r="D36" s="21"/>
      <c r="E36" s="21"/>
    </row>
    <row r="37" spans="1:5" x14ac:dyDescent="0.25">
      <c r="A37" s="24" t="s">
        <v>16</v>
      </c>
      <c r="B37" s="10"/>
      <c r="C37" s="10"/>
      <c r="D37" s="11"/>
      <c r="E37" s="11"/>
    </row>
    <row r="38" spans="1:5" x14ac:dyDescent="0.25">
      <c r="A38" s="51" t="s">
        <v>17</v>
      </c>
      <c r="B38" s="53" t="s">
        <v>2</v>
      </c>
      <c r="C38" s="60" t="s">
        <v>3</v>
      </c>
      <c r="D38" s="60"/>
      <c r="E38" s="60"/>
    </row>
    <row r="39" spans="1:5" ht="90" customHeight="1" x14ac:dyDescent="0.25">
      <c r="A39" s="52"/>
      <c r="B39" s="53"/>
      <c r="C39" s="44" t="s">
        <v>4</v>
      </c>
      <c r="D39" s="44" t="s">
        <v>5</v>
      </c>
      <c r="E39" s="25" t="s">
        <v>33</v>
      </c>
    </row>
    <row r="40" spans="1:5" x14ac:dyDescent="0.25">
      <c r="A40" s="12" t="s">
        <v>68</v>
      </c>
      <c r="B40" s="36">
        <v>22669.35787</v>
      </c>
      <c r="C40" s="36">
        <v>16384.058919999999</v>
      </c>
      <c r="D40" s="36">
        <v>4852.3194800000001</v>
      </c>
      <c r="E40" s="36"/>
    </row>
    <row r="41" spans="1:5" x14ac:dyDescent="0.25">
      <c r="A41" s="12" t="s">
        <v>69</v>
      </c>
      <c r="B41" s="36">
        <v>2647.5348199999999</v>
      </c>
      <c r="C41" s="36">
        <v>2466.6351500000001</v>
      </c>
      <c r="D41" s="36"/>
      <c r="E41" s="36"/>
    </row>
    <row r="42" spans="1:5" x14ac:dyDescent="0.25">
      <c r="A42" s="12" t="s">
        <v>70</v>
      </c>
      <c r="B42" s="36">
        <v>7241.8678200000004</v>
      </c>
      <c r="C42" s="36">
        <v>5427.7653200000004</v>
      </c>
      <c r="D42" s="36"/>
      <c r="E42" s="36"/>
    </row>
    <row r="43" spans="1:5" x14ac:dyDescent="0.25">
      <c r="A43" s="12" t="s">
        <v>71</v>
      </c>
      <c r="B43" s="36">
        <v>82304.33425</v>
      </c>
      <c r="C43" s="36">
        <v>14831.029990000001</v>
      </c>
      <c r="D43" s="36">
        <v>37.244590000000002</v>
      </c>
      <c r="E43" s="36">
        <v>30</v>
      </c>
    </row>
    <row r="44" spans="1:5" ht="30" x14ac:dyDescent="0.25">
      <c r="A44" s="12" t="s">
        <v>72</v>
      </c>
      <c r="B44" s="36">
        <v>2409.5189399999999</v>
      </c>
      <c r="C44" s="36">
        <v>2242.8184099999999</v>
      </c>
      <c r="D44" s="36"/>
      <c r="E44" s="36"/>
    </row>
    <row r="45" spans="1:5" x14ac:dyDescent="0.25">
      <c r="A45" s="12" t="s">
        <v>73</v>
      </c>
      <c r="B45" s="36">
        <v>14335.080089999999</v>
      </c>
      <c r="C45" s="36">
        <v>6837.9398799999999</v>
      </c>
      <c r="D45" s="36"/>
      <c r="E45" s="36"/>
    </row>
    <row r="46" spans="1:5" x14ac:dyDescent="0.25">
      <c r="A46" s="12" t="s">
        <v>74</v>
      </c>
      <c r="B46" s="36">
        <v>2084.0971599999998</v>
      </c>
      <c r="C46" s="36">
        <v>2037.1971599999999</v>
      </c>
      <c r="D46" s="36"/>
      <c r="E46" s="36"/>
    </row>
    <row r="47" spans="1:5" ht="30" x14ac:dyDescent="0.25">
      <c r="A47" s="12" t="s">
        <v>75</v>
      </c>
      <c r="B47" s="36">
        <v>737043.33181999996</v>
      </c>
      <c r="C47" s="36">
        <v>3929.8759700000001</v>
      </c>
      <c r="D47" s="36">
        <v>8.07559</v>
      </c>
      <c r="E47" s="36"/>
    </row>
    <row r="48" spans="1:5" x14ac:dyDescent="0.25">
      <c r="A48" s="12" t="s">
        <v>76</v>
      </c>
      <c r="B48" s="36">
        <v>27584.648809999999</v>
      </c>
      <c r="C48" s="36">
        <v>5918.0891700000002</v>
      </c>
      <c r="D48" s="36"/>
      <c r="E48" s="36"/>
    </row>
    <row r="49" spans="1:5" x14ac:dyDescent="0.25">
      <c r="A49" s="12" t="s">
        <v>77</v>
      </c>
      <c r="B49" s="36">
        <v>31175.203000000001</v>
      </c>
      <c r="C49" s="36">
        <v>12928.53995</v>
      </c>
      <c r="D49" s="36">
        <v>1475.4381699999999</v>
      </c>
      <c r="E49" s="36"/>
    </row>
    <row r="50" spans="1:5" x14ac:dyDescent="0.25">
      <c r="A50" s="12" t="s">
        <v>78</v>
      </c>
      <c r="B50" s="36">
        <v>360186.07614000002</v>
      </c>
      <c r="C50" s="36">
        <v>8112.7749800000001</v>
      </c>
      <c r="D50" s="36">
        <v>17.640450000000001</v>
      </c>
      <c r="E50" s="36">
        <v>326.82801000000001</v>
      </c>
    </row>
    <row r="51" spans="1:5" x14ac:dyDescent="0.25">
      <c r="A51" s="12" t="s">
        <v>79</v>
      </c>
      <c r="B51" s="36">
        <v>618178.54778999998</v>
      </c>
      <c r="C51" s="36">
        <v>11764.13985</v>
      </c>
      <c r="D51" s="36">
        <v>59.545859999999998</v>
      </c>
      <c r="E51" s="36">
        <v>265138.38711000001</v>
      </c>
    </row>
    <row r="52" spans="1:5" ht="30" x14ac:dyDescent="0.25">
      <c r="A52" s="12" t="s">
        <v>80</v>
      </c>
      <c r="B52" s="36">
        <v>785379.52824999997</v>
      </c>
      <c r="C52" s="36">
        <v>8890.9720799999996</v>
      </c>
      <c r="D52" s="36">
        <v>5083.8795300000002</v>
      </c>
      <c r="E52" s="36">
        <v>590130.16908999998</v>
      </c>
    </row>
    <row r="53" spans="1:5" x14ac:dyDescent="0.25">
      <c r="A53" s="12" t="s">
        <v>81</v>
      </c>
      <c r="B53" s="36">
        <v>82928.087539999993</v>
      </c>
      <c r="C53" s="36">
        <v>1526.72342</v>
      </c>
      <c r="D53" s="36"/>
      <c r="E53" s="36">
        <v>83.274879999999996</v>
      </c>
    </row>
    <row r="54" spans="1:5" x14ac:dyDescent="0.25">
      <c r="A54" s="12" t="s">
        <v>82</v>
      </c>
      <c r="B54" s="36">
        <v>155977.74961</v>
      </c>
      <c r="C54" s="36">
        <v>76623.607669999998</v>
      </c>
      <c r="D54" s="36"/>
      <c r="E54" s="36"/>
    </row>
    <row r="55" spans="1:5" x14ac:dyDescent="0.25">
      <c r="A55" s="12" t="s">
        <v>83</v>
      </c>
      <c r="B55" s="36">
        <v>4646.6684400000004</v>
      </c>
      <c r="C55" s="36">
        <v>1116.6684399999999</v>
      </c>
      <c r="D55" s="36"/>
      <c r="E55" s="36"/>
    </row>
    <row r="56" spans="1:5" ht="30" x14ac:dyDescent="0.25">
      <c r="A56" s="12" t="s">
        <v>84</v>
      </c>
      <c r="B56" s="36">
        <v>12095.54991</v>
      </c>
      <c r="C56" s="36">
        <v>4165.2344700000003</v>
      </c>
      <c r="D56" s="36">
        <v>1248.8408199999999</v>
      </c>
      <c r="E56" s="36"/>
    </row>
    <row r="57" spans="1:5" x14ac:dyDescent="0.25">
      <c r="A57" s="12" t="s">
        <v>85</v>
      </c>
      <c r="B57" s="36">
        <v>30109.83108</v>
      </c>
      <c r="C57" s="36">
        <v>13907.891369999999</v>
      </c>
      <c r="D57" s="36">
        <v>126.08239</v>
      </c>
      <c r="E57" s="36">
        <v>15026.17044</v>
      </c>
    </row>
    <row r="58" spans="1:5" x14ac:dyDescent="0.25">
      <c r="A58" s="12" t="s">
        <v>86</v>
      </c>
      <c r="B58" s="36">
        <v>19191.455870000002</v>
      </c>
      <c r="C58" s="36">
        <v>1458.2994699999999</v>
      </c>
      <c r="D58" s="36">
        <v>440.40645999999998</v>
      </c>
      <c r="E58" s="36"/>
    </row>
    <row r="59" spans="1:5" x14ac:dyDescent="0.25">
      <c r="A59" s="12" t="s">
        <v>87</v>
      </c>
      <c r="B59" s="36">
        <v>187334.50506</v>
      </c>
      <c r="C59" s="36">
        <v>4096.3144899999998</v>
      </c>
      <c r="D59" s="36"/>
      <c r="E59" s="36"/>
    </row>
    <row r="60" spans="1:5" ht="30" x14ac:dyDescent="0.25">
      <c r="A60" s="12" t="s">
        <v>88</v>
      </c>
      <c r="B60" s="36">
        <v>8479.3787300000004</v>
      </c>
      <c r="C60" s="36">
        <v>4670.5520399999996</v>
      </c>
      <c r="D60" s="36"/>
      <c r="E60" s="36"/>
    </row>
    <row r="61" spans="1:5" x14ac:dyDescent="0.25">
      <c r="A61" s="12" t="s">
        <v>89</v>
      </c>
      <c r="B61" s="36">
        <v>4469.7133700000004</v>
      </c>
      <c r="C61" s="36">
        <v>3105.5832500000001</v>
      </c>
      <c r="D61" s="36">
        <v>915.29930000000002</v>
      </c>
      <c r="E61" s="36"/>
    </row>
    <row r="62" spans="1:5" x14ac:dyDescent="0.25">
      <c r="A62" s="12" t="s">
        <v>90</v>
      </c>
      <c r="B62" s="36">
        <v>3247.1787399999998</v>
      </c>
      <c r="C62" s="36">
        <v>2233.8770199999999</v>
      </c>
      <c r="D62" s="36">
        <v>658.29498000000001</v>
      </c>
      <c r="E62" s="36"/>
    </row>
    <row r="63" spans="1:5" x14ac:dyDescent="0.25">
      <c r="A63" s="12" t="s">
        <v>91</v>
      </c>
      <c r="B63" s="36">
        <v>4072.7393900000002</v>
      </c>
      <c r="C63" s="36">
        <v>3079.6502300000002</v>
      </c>
      <c r="D63" s="36">
        <v>928.08915999999999</v>
      </c>
      <c r="E63" s="36"/>
    </row>
    <row r="64" spans="1:5" x14ac:dyDescent="0.25">
      <c r="A64" s="12" t="s">
        <v>92</v>
      </c>
      <c r="B64" s="36">
        <v>5706.3713699999998</v>
      </c>
      <c r="C64" s="36">
        <v>4375.19956</v>
      </c>
      <c r="D64" s="36">
        <v>1287.6119100000001</v>
      </c>
      <c r="E64" s="36"/>
    </row>
    <row r="65" spans="1:5" x14ac:dyDescent="0.25">
      <c r="A65" s="12" t="s">
        <v>93</v>
      </c>
      <c r="B65" s="36">
        <v>27373.143459999999</v>
      </c>
      <c r="C65" s="36">
        <v>10462.058779999999</v>
      </c>
      <c r="D65" s="36">
        <v>28.25928</v>
      </c>
      <c r="E65" s="36"/>
    </row>
    <row r="66" spans="1:5" ht="30" x14ac:dyDescent="0.25">
      <c r="A66" s="12" t="s">
        <v>94</v>
      </c>
      <c r="B66" s="36">
        <v>227.37558000000001</v>
      </c>
      <c r="C66" s="36">
        <v>215.92558</v>
      </c>
      <c r="D66" s="36"/>
      <c r="E66" s="36"/>
    </row>
    <row r="67" spans="1:5" x14ac:dyDescent="0.25">
      <c r="A67" s="12" t="s">
        <v>95</v>
      </c>
      <c r="B67" s="36">
        <v>142653.57399</v>
      </c>
      <c r="C67" s="36">
        <v>540.85373000000004</v>
      </c>
      <c r="D67" s="36"/>
      <c r="E67" s="36">
        <v>87.447999999999993</v>
      </c>
    </row>
    <row r="68" spans="1:5" x14ac:dyDescent="0.25">
      <c r="A68" s="12" t="s">
        <v>96</v>
      </c>
      <c r="B68" s="36">
        <v>45850.108890000003</v>
      </c>
      <c r="C68" s="36">
        <v>8556.3815200000008</v>
      </c>
      <c r="D68" s="36">
        <v>1780.5769499999999</v>
      </c>
      <c r="E68" s="36"/>
    </row>
    <row r="69" spans="1:5" x14ac:dyDescent="0.25">
      <c r="A69" s="12" t="s">
        <v>97</v>
      </c>
      <c r="B69" s="36">
        <v>84111.972779999996</v>
      </c>
      <c r="C69" s="36">
        <v>1443.1249600000001</v>
      </c>
      <c r="D69" s="36">
        <v>0.95104999999999995</v>
      </c>
      <c r="E69" s="36"/>
    </row>
    <row r="70" spans="1:5" x14ac:dyDescent="0.25">
      <c r="A70" s="12" t="s">
        <v>98</v>
      </c>
      <c r="B70" s="36">
        <v>685.90054999999995</v>
      </c>
      <c r="C70" s="36">
        <v>591.89355</v>
      </c>
      <c r="D70" s="36"/>
      <c r="E70" s="36"/>
    </row>
    <row r="71" spans="1:5" ht="30" x14ac:dyDescent="0.25">
      <c r="A71" s="12" t="s">
        <v>99</v>
      </c>
      <c r="B71" s="36">
        <v>9178.0887899999998</v>
      </c>
      <c r="C71" s="36">
        <v>6797.06747</v>
      </c>
      <c r="D71" s="36">
        <v>2027.7943499999999</v>
      </c>
      <c r="E71" s="36"/>
    </row>
    <row r="72" spans="1:5" ht="30" x14ac:dyDescent="0.25">
      <c r="A72" s="12" t="s">
        <v>100</v>
      </c>
      <c r="B72" s="36">
        <v>2399.65362</v>
      </c>
      <c r="C72" s="36">
        <v>1028.5793200000001</v>
      </c>
      <c r="D72" s="36"/>
      <c r="E72" s="36"/>
    </row>
    <row r="73" spans="1:5" ht="30" x14ac:dyDescent="0.25">
      <c r="A73" s="12" t="s">
        <v>101</v>
      </c>
      <c r="B73" s="36">
        <v>18412.608550000001</v>
      </c>
      <c r="C73" s="36">
        <v>4533.1501799999996</v>
      </c>
      <c r="D73" s="36"/>
      <c r="E73" s="36">
        <v>322.25718999999998</v>
      </c>
    </row>
    <row r="74" spans="1:5" x14ac:dyDescent="0.25">
      <c r="A74" s="12" t="s">
        <v>102</v>
      </c>
      <c r="B74" s="36">
        <v>389.38959999999997</v>
      </c>
      <c r="C74" s="36">
        <v>389.38959999999997</v>
      </c>
      <c r="D74" s="36"/>
      <c r="E74" s="36"/>
    </row>
    <row r="75" spans="1:5" x14ac:dyDescent="0.25">
      <c r="A75" s="26" t="s">
        <v>2</v>
      </c>
      <c r="B75" s="37">
        <v>3542780.1716800001</v>
      </c>
      <c r="C75" s="37">
        <v>256689.86295000001</v>
      </c>
      <c r="D75" s="37">
        <v>20976.350320000001</v>
      </c>
      <c r="E75" s="37">
        <v>871144.53472</v>
      </c>
    </row>
  </sheetData>
  <mergeCells count="35">
    <mergeCell ref="A33:C33"/>
    <mergeCell ref="A34:C34"/>
    <mergeCell ref="A26:C26"/>
    <mergeCell ref="A9:C9"/>
    <mergeCell ref="A27:C27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1:D1"/>
    <mergeCell ref="A2:D2"/>
    <mergeCell ref="A5:C5"/>
    <mergeCell ref="A30:C30"/>
    <mergeCell ref="A38:A39"/>
    <mergeCell ref="B38:B39"/>
    <mergeCell ref="A6:C6"/>
    <mergeCell ref="A7:C7"/>
    <mergeCell ref="A8:C8"/>
    <mergeCell ref="A28:C28"/>
    <mergeCell ref="A29:C29"/>
    <mergeCell ref="A31:C31"/>
    <mergeCell ref="A32:C32"/>
    <mergeCell ref="C38:E38"/>
    <mergeCell ref="A10:C10"/>
  </mergeCells>
  <pageMargins left="0.70866141732283472" right="0.28999999999999998" top="0.31" bottom="0.39" header="0.17" footer="0.17"/>
  <pageSetup paperSize="9" scale="6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BreakPreview" zoomScaleNormal="100" zoomScaleSheetLayoutView="100" workbookViewId="0">
      <selection activeCell="P2" sqref="P2"/>
    </sheetView>
  </sheetViews>
  <sheetFormatPr defaultRowHeight="15" x14ac:dyDescent="0.25"/>
  <cols>
    <col min="1" max="1" width="38.28515625" customWidth="1"/>
    <col min="2" max="2" width="13.140625" customWidth="1"/>
    <col min="3" max="3" width="14.42578125" customWidth="1"/>
    <col min="4" max="4" width="14.5703125" customWidth="1"/>
    <col min="5" max="5" width="14.42578125" customWidth="1"/>
    <col min="6" max="6" width="14" customWidth="1"/>
    <col min="7" max="7" width="14.28515625" customWidth="1"/>
    <col min="8" max="8" width="14.7109375" customWidth="1"/>
    <col min="9" max="9" width="14" customWidth="1"/>
    <col min="10" max="10" width="12.7109375" customWidth="1"/>
    <col min="11" max="11" width="11" customWidth="1"/>
    <col min="12" max="12" width="14" customWidth="1"/>
    <col min="13" max="13" width="14.5703125" customWidth="1"/>
    <col min="14" max="14" width="14.28515625" customWidth="1"/>
    <col min="15" max="15" width="14.85546875" customWidth="1"/>
    <col min="16" max="16" width="11.85546875" customWidth="1"/>
  </cols>
  <sheetData>
    <row r="1" spans="1:20" s="16" customFormat="1" ht="15.75" x14ac:dyDescent="0.25">
      <c r="A1" s="19"/>
      <c r="C1" s="17" t="s">
        <v>8</v>
      </c>
    </row>
    <row r="2" spans="1:20" x14ac:dyDescent="0.25">
      <c r="A2" s="20" t="str">
        <f>TEXT(EndData2,"[$-FC19]ДД.ММ.ГГГ")</f>
        <v>00.01.1900</v>
      </c>
      <c r="C2" s="13"/>
      <c r="P2" s="74" t="s">
        <v>7</v>
      </c>
    </row>
    <row r="3" spans="1:20" s="15" customFormat="1" ht="51" x14ac:dyDescent="0.25">
      <c r="A3" s="18" t="s">
        <v>18</v>
      </c>
      <c r="B3" s="34" t="s">
        <v>19</v>
      </c>
      <c r="C3" s="35" t="s">
        <v>20</v>
      </c>
      <c r="D3" s="35" t="s">
        <v>21</v>
      </c>
      <c r="E3" s="35" t="s">
        <v>22</v>
      </c>
      <c r="F3" s="35" t="s">
        <v>23</v>
      </c>
      <c r="G3" s="35" t="s">
        <v>24</v>
      </c>
      <c r="H3" s="35" t="s">
        <v>25</v>
      </c>
      <c r="I3" s="35" t="s">
        <v>26</v>
      </c>
      <c r="J3" s="35" t="s">
        <v>27</v>
      </c>
      <c r="K3" s="35" t="s">
        <v>28</v>
      </c>
      <c r="L3" s="35" t="s">
        <v>29</v>
      </c>
      <c r="M3" s="35" t="s">
        <v>30</v>
      </c>
      <c r="N3" s="35" t="s">
        <v>31</v>
      </c>
      <c r="O3" s="35" t="s">
        <v>32</v>
      </c>
      <c r="P3" s="14" t="s">
        <v>6</v>
      </c>
    </row>
    <row r="4" spans="1:20" ht="45" x14ac:dyDescent="0.25">
      <c r="A4" s="33" t="s">
        <v>36</v>
      </c>
      <c r="B4" s="38">
        <v>7744</v>
      </c>
      <c r="C4" s="38">
        <v>32404.74</v>
      </c>
      <c r="D4" s="38">
        <v>29180</v>
      </c>
      <c r="E4" s="38">
        <v>1019</v>
      </c>
      <c r="F4" s="38">
        <v>169.7</v>
      </c>
      <c r="G4" s="38">
        <v>10609.3334</v>
      </c>
      <c r="H4" s="38">
        <v>13271.82</v>
      </c>
      <c r="I4" s="38">
        <v>8600</v>
      </c>
      <c r="J4" s="38">
        <v>11998.583000000001</v>
      </c>
      <c r="K4" s="38">
        <v>5548</v>
      </c>
      <c r="L4" s="38">
        <v>10660.833000000001</v>
      </c>
      <c r="M4" s="38">
        <v>874.25</v>
      </c>
      <c r="N4" s="38">
        <v>15425</v>
      </c>
      <c r="O4" s="38">
        <v>33867</v>
      </c>
      <c r="P4" s="39">
        <v>181372.25940000001</v>
      </c>
      <c r="Q4" s="32"/>
      <c r="R4" s="32"/>
      <c r="S4" s="32"/>
      <c r="T4" s="32"/>
    </row>
    <row r="5" spans="1:20" ht="45" x14ac:dyDescent="0.25">
      <c r="A5" s="33" t="s">
        <v>37</v>
      </c>
      <c r="B5" s="38"/>
      <c r="C5" s="38">
        <v>445.83</v>
      </c>
      <c r="D5" s="38">
        <v>100</v>
      </c>
      <c r="E5" s="38"/>
      <c r="F5" s="38">
        <v>2145.5</v>
      </c>
      <c r="G5" s="38">
        <v>23887.666669999999</v>
      </c>
      <c r="H5" s="38"/>
      <c r="I5" s="38">
        <v>500</v>
      </c>
      <c r="J5" s="38">
        <v>504</v>
      </c>
      <c r="K5" s="38">
        <v>3425</v>
      </c>
      <c r="L5" s="38"/>
      <c r="M5" s="38"/>
      <c r="N5" s="38">
        <v>4529.6000000000004</v>
      </c>
      <c r="O5" s="38">
        <v>5229.7</v>
      </c>
      <c r="P5" s="39">
        <v>40767.296670000003</v>
      </c>
      <c r="Q5" s="32"/>
      <c r="R5" s="32"/>
      <c r="S5" s="32"/>
      <c r="T5" s="32"/>
    </row>
    <row r="6" spans="1:20" ht="60" x14ac:dyDescent="0.25">
      <c r="A6" s="33" t="s">
        <v>38</v>
      </c>
      <c r="B6" s="38"/>
      <c r="C6" s="38">
        <v>86424.718659999999</v>
      </c>
      <c r="D6" s="38"/>
      <c r="E6" s="38"/>
      <c r="F6" s="38"/>
      <c r="G6" s="38">
        <v>19104.666659999999</v>
      </c>
      <c r="H6" s="38"/>
      <c r="I6" s="38"/>
      <c r="J6" s="38">
        <v>10751.972</v>
      </c>
      <c r="K6" s="38"/>
      <c r="L6" s="38"/>
      <c r="M6" s="38"/>
      <c r="N6" s="38"/>
      <c r="O6" s="38"/>
      <c r="P6" s="39">
        <v>116281.35732</v>
      </c>
      <c r="Q6" s="32"/>
      <c r="R6" s="32"/>
      <c r="S6" s="32"/>
      <c r="T6" s="32"/>
    </row>
    <row r="7" spans="1:20" ht="60" x14ac:dyDescent="0.25">
      <c r="A7" s="33" t="s">
        <v>39</v>
      </c>
      <c r="B7" s="38">
        <v>13182.588470000001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>
        <v>13182.588470000001</v>
      </c>
      <c r="Q7" s="32"/>
      <c r="R7" s="32"/>
      <c r="S7" s="32"/>
      <c r="T7" s="32"/>
    </row>
    <row r="8" spans="1:20" ht="105" x14ac:dyDescent="0.25">
      <c r="A8" s="33" t="s">
        <v>40</v>
      </c>
      <c r="B8" s="38"/>
      <c r="C8" s="38"/>
      <c r="D8" s="38"/>
      <c r="E8" s="38"/>
      <c r="F8" s="38"/>
      <c r="G8" s="38">
        <v>45.666670000000003</v>
      </c>
      <c r="H8" s="38"/>
      <c r="I8" s="38"/>
      <c r="J8" s="38">
        <v>121.9</v>
      </c>
      <c r="K8" s="38"/>
      <c r="L8" s="38"/>
      <c r="M8" s="38"/>
      <c r="N8" s="38"/>
      <c r="O8" s="38"/>
      <c r="P8" s="39">
        <v>167.56666999999999</v>
      </c>
      <c r="Q8" s="32"/>
      <c r="R8" s="32"/>
      <c r="S8" s="32"/>
      <c r="T8" s="32"/>
    </row>
    <row r="9" spans="1:20" ht="90" x14ac:dyDescent="0.25">
      <c r="A9" s="33" t="s">
        <v>41</v>
      </c>
      <c r="B9" s="38"/>
      <c r="C9" s="38">
        <v>4505.83</v>
      </c>
      <c r="D9" s="38">
        <v>652.75</v>
      </c>
      <c r="E9" s="38">
        <v>579</v>
      </c>
      <c r="F9" s="38">
        <v>177</v>
      </c>
      <c r="G9" s="38">
        <v>655.41669999999999</v>
      </c>
      <c r="H9" s="38">
        <v>202.9</v>
      </c>
      <c r="I9" s="38"/>
      <c r="J9" s="38"/>
      <c r="K9" s="38"/>
      <c r="L9" s="38">
        <v>267.58332999999999</v>
      </c>
      <c r="M9" s="38">
        <v>248.66666000000001</v>
      </c>
      <c r="N9" s="38">
        <v>157</v>
      </c>
      <c r="O9" s="38">
        <v>172.8</v>
      </c>
      <c r="P9" s="39">
        <v>7618.9466899999998</v>
      </c>
      <c r="Q9" s="32"/>
      <c r="R9" s="32"/>
      <c r="S9" s="32"/>
      <c r="T9" s="32"/>
    </row>
    <row r="10" spans="1:20" ht="90" x14ac:dyDescent="0.25">
      <c r="A10" s="33" t="s">
        <v>42</v>
      </c>
      <c r="B10" s="38">
        <v>400.7</v>
      </c>
      <c r="C10" s="38">
        <v>338.59183999999999</v>
      </c>
      <c r="D10" s="38">
        <v>97</v>
      </c>
      <c r="E10" s="38">
        <v>100</v>
      </c>
      <c r="F10" s="38"/>
      <c r="G10" s="38">
        <v>97.158299999999997</v>
      </c>
      <c r="H10" s="38">
        <v>79</v>
      </c>
      <c r="I10" s="38">
        <v>83</v>
      </c>
      <c r="J10" s="38">
        <v>78.75</v>
      </c>
      <c r="K10" s="38">
        <v>104</v>
      </c>
      <c r="L10" s="38">
        <v>74.822000000000003</v>
      </c>
      <c r="M10" s="38">
        <v>40</v>
      </c>
      <c r="N10" s="38">
        <v>122.27500000000001</v>
      </c>
      <c r="O10" s="38">
        <v>126.294</v>
      </c>
      <c r="P10" s="39">
        <v>1741.59114</v>
      </c>
      <c r="Q10" s="32"/>
      <c r="R10" s="32"/>
      <c r="S10" s="32"/>
      <c r="T10" s="32"/>
    </row>
    <row r="11" spans="1:20" ht="105" x14ac:dyDescent="0.25">
      <c r="A11" s="33" t="s">
        <v>43</v>
      </c>
      <c r="B11" s="38">
        <v>1331.6</v>
      </c>
      <c r="C11" s="38">
        <v>1016.63755</v>
      </c>
      <c r="D11" s="38">
        <v>286</v>
      </c>
      <c r="E11" s="38"/>
      <c r="F11" s="38">
        <v>121</v>
      </c>
      <c r="G11" s="38"/>
      <c r="H11" s="38">
        <v>75.459999999999994</v>
      </c>
      <c r="I11" s="38">
        <v>95</v>
      </c>
      <c r="J11" s="38">
        <v>395.75</v>
      </c>
      <c r="K11" s="38">
        <v>330</v>
      </c>
      <c r="L11" s="38">
        <v>250</v>
      </c>
      <c r="M11" s="38">
        <v>150</v>
      </c>
      <c r="N11" s="38">
        <v>281</v>
      </c>
      <c r="O11" s="38"/>
      <c r="P11" s="39">
        <v>4332.4475499999999</v>
      </c>
      <c r="Q11" s="32"/>
      <c r="R11" s="32"/>
      <c r="S11" s="32"/>
      <c r="T11" s="32"/>
    </row>
    <row r="12" spans="1:20" ht="135" x14ac:dyDescent="0.25">
      <c r="A12" s="33" t="s">
        <v>44</v>
      </c>
      <c r="B12" s="38">
        <v>23433.89776</v>
      </c>
      <c r="C12" s="38">
        <v>1833</v>
      </c>
      <c r="D12" s="38">
        <v>45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>
        <v>25311.89776</v>
      </c>
      <c r="Q12" s="32"/>
      <c r="R12" s="32"/>
      <c r="S12" s="32"/>
      <c r="T12" s="32"/>
    </row>
    <row r="13" spans="1:20" ht="120" x14ac:dyDescent="0.25">
      <c r="A13" s="33" t="s">
        <v>45</v>
      </c>
      <c r="B13" s="38"/>
      <c r="C13" s="38">
        <v>2500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>
        <v>2500</v>
      </c>
      <c r="Q13" s="32"/>
      <c r="R13" s="32"/>
      <c r="S13" s="32"/>
      <c r="T13" s="32"/>
    </row>
    <row r="14" spans="1:20" ht="120" x14ac:dyDescent="0.25">
      <c r="A14" s="33" t="s">
        <v>46</v>
      </c>
      <c r="B14" s="38">
        <v>50</v>
      </c>
      <c r="C14" s="38">
        <v>418.49696999999998</v>
      </c>
      <c r="D14" s="38"/>
      <c r="E14" s="38"/>
      <c r="F14" s="38"/>
      <c r="G14" s="38"/>
      <c r="H14" s="38"/>
      <c r="I14" s="38"/>
      <c r="J14" s="38">
        <v>38.298389999999998</v>
      </c>
      <c r="K14" s="38"/>
      <c r="L14" s="38"/>
      <c r="M14" s="38"/>
      <c r="N14" s="38"/>
      <c r="O14" s="38"/>
      <c r="P14" s="39">
        <v>506.79536000000002</v>
      </c>
      <c r="Q14" s="32"/>
      <c r="R14" s="32"/>
      <c r="S14" s="32"/>
      <c r="T14" s="32"/>
    </row>
    <row r="15" spans="1:20" ht="405" x14ac:dyDescent="0.25">
      <c r="A15" s="33" t="s">
        <v>47</v>
      </c>
      <c r="B15" s="38">
        <v>584</v>
      </c>
      <c r="C15" s="38">
        <v>15151.333339999999</v>
      </c>
      <c r="D15" s="38">
        <v>3600</v>
      </c>
      <c r="E15" s="38"/>
      <c r="F15" s="38"/>
      <c r="G15" s="38"/>
      <c r="H15" s="38">
        <v>2297.4160000000002</v>
      </c>
      <c r="I15" s="38">
        <v>300</v>
      </c>
      <c r="J15" s="38">
        <v>3897.6889000000001</v>
      </c>
      <c r="K15" s="38">
        <v>2800</v>
      </c>
      <c r="L15" s="38">
        <v>2267.0830000000001</v>
      </c>
      <c r="M15" s="38">
        <v>50</v>
      </c>
      <c r="N15" s="38">
        <v>1270</v>
      </c>
      <c r="O15" s="38"/>
      <c r="P15" s="39">
        <v>32217.521239999998</v>
      </c>
      <c r="Q15" s="32"/>
      <c r="R15" s="32"/>
      <c r="S15" s="32"/>
      <c r="T15" s="32"/>
    </row>
    <row r="16" spans="1:20" ht="195" x14ac:dyDescent="0.25">
      <c r="A16" s="33" t="s">
        <v>48</v>
      </c>
      <c r="B16" s="38">
        <v>150058.51749999999</v>
      </c>
      <c r="C16" s="38">
        <v>123500</v>
      </c>
      <c r="D16" s="38">
        <v>29000</v>
      </c>
      <c r="E16" s="38">
        <v>20800</v>
      </c>
      <c r="F16" s="38">
        <v>8880</v>
      </c>
      <c r="G16" s="38">
        <v>12958.725</v>
      </c>
      <c r="H16" s="38">
        <v>13527</v>
      </c>
      <c r="I16" s="38">
        <v>8790</v>
      </c>
      <c r="J16" s="38">
        <v>27736.191999999999</v>
      </c>
      <c r="K16" s="38">
        <v>9129.4940000000006</v>
      </c>
      <c r="L16" s="38">
        <v>28094.455000000002</v>
      </c>
      <c r="M16" s="38">
        <v>21829.200000000001</v>
      </c>
      <c r="N16" s="38">
        <v>21640.733690000001</v>
      </c>
      <c r="O16" s="38">
        <v>19540.98</v>
      </c>
      <c r="P16" s="39">
        <v>495485.29719000001</v>
      </c>
      <c r="Q16" s="32"/>
      <c r="R16" s="32"/>
      <c r="S16" s="32"/>
      <c r="T16" s="32"/>
    </row>
    <row r="17" spans="1:20" ht="120" x14ac:dyDescent="0.25">
      <c r="A17" s="33" t="s">
        <v>49</v>
      </c>
      <c r="B17" s="38">
        <v>14585.288</v>
      </c>
      <c r="C17" s="38">
        <v>10354.6</v>
      </c>
      <c r="D17" s="38">
        <v>2000</v>
      </c>
      <c r="E17" s="38">
        <v>1500</v>
      </c>
      <c r="F17" s="38">
        <v>480</v>
      </c>
      <c r="G17" s="38">
        <v>426.9</v>
      </c>
      <c r="H17" s="38">
        <v>1443</v>
      </c>
      <c r="I17" s="38">
        <v>170</v>
      </c>
      <c r="J17" s="38">
        <v>2900</v>
      </c>
      <c r="K17" s="38">
        <v>1207.4000000000001</v>
      </c>
      <c r="L17" s="38">
        <v>460</v>
      </c>
      <c r="M17" s="38">
        <v>2543.75</v>
      </c>
      <c r="N17" s="38">
        <v>2195.6</v>
      </c>
      <c r="O17" s="38">
        <v>1300</v>
      </c>
      <c r="P17" s="39">
        <v>41566.538</v>
      </c>
      <c r="Q17" s="32"/>
      <c r="R17" s="32"/>
      <c r="S17" s="32"/>
      <c r="T17" s="32"/>
    </row>
    <row r="18" spans="1:20" ht="165" x14ac:dyDescent="0.25">
      <c r="A18" s="33" t="s">
        <v>50</v>
      </c>
      <c r="B18" s="38"/>
      <c r="C18" s="38">
        <v>7.4478799999999996</v>
      </c>
      <c r="D18" s="38"/>
      <c r="E18" s="38"/>
      <c r="F18" s="38"/>
      <c r="G18" s="38"/>
      <c r="H18" s="38">
        <v>3.7250000000000001</v>
      </c>
      <c r="I18" s="38"/>
      <c r="J18" s="38"/>
      <c r="K18" s="38"/>
      <c r="L18" s="38"/>
      <c r="M18" s="38">
        <v>6.15</v>
      </c>
      <c r="N18" s="38"/>
      <c r="O18" s="38"/>
      <c r="P18" s="39">
        <v>17.322880000000001</v>
      </c>
      <c r="Q18" s="32"/>
      <c r="R18" s="32"/>
      <c r="S18" s="32"/>
      <c r="T18" s="32"/>
    </row>
    <row r="19" spans="1:20" ht="105" x14ac:dyDescent="0.25">
      <c r="A19" s="33" t="s">
        <v>51</v>
      </c>
      <c r="B19" s="38">
        <v>150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>
        <v>150</v>
      </c>
      <c r="Q19" s="32"/>
      <c r="R19" s="32"/>
      <c r="S19" s="32"/>
      <c r="T19" s="32"/>
    </row>
    <row r="20" spans="1:20" ht="150" x14ac:dyDescent="0.25">
      <c r="A20" s="33" t="s">
        <v>52</v>
      </c>
      <c r="B20" s="38">
        <v>9229.1768499999998</v>
      </c>
      <c r="C20" s="38">
        <v>2531.8829999999998</v>
      </c>
      <c r="D20" s="38">
        <v>460</v>
      </c>
      <c r="E20" s="38">
        <v>395</v>
      </c>
      <c r="F20" s="38">
        <v>118.75</v>
      </c>
      <c r="G20" s="38">
        <v>415.46100000000001</v>
      </c>
      <c r="H20" s="38">
        <v>49.191000000000003</v>
      </c>
      <c r="I20" s="38">
        <v>35</v>
      </c>
      <c r="J20" s="38">
        <v>2015</v>
      </c>
      <c r="K20" s="38">
        <v>250</v>
      </c>
      <c r="L20" s="38">
        <v>14.973000000000001</v>
      </c>
      <c r="M20" s="38">
        <v>237.7</v>
      </c>
      <c r="N20" s="38">
        <v>467.08337</v>
      </c>
      <c r="O20" s="38">
        <v>367.25236999999998</v>
      </c>
      <c r="P20" s="39">
        <v>16586.470590000001</v>
      </c>
      <c r="Q20" s="32"/>
      <c r="R20" s="32"/>
      <c r="S20" s="32"/>
      <c r="T20" s="32"/>
    </row>
    <row r="21" spans="1:20" ht="150" x14ac:dyDescent="0.25">
      <c r="A21" s="33" t="s">
        <v>53</v>
      </c>
      <c r="B21" s="38">
        <v>106030.39982000001</v>
      </c>
      <c r="C21" s="38">
        <v>70575.100000000006</v>
      </c>
      <c r="D21" s="38">
        <v>10000</v>
      </c>
      <c r="E21" s="38">
        <v>11661</v>
      </c>
      <c r="F21" s="38">
        <v>2276.25</v>
      </c>
      <c r="G21" s="38">
        <v>5840.4</v>
      </c>
      <c r="H21" s="38">
        <v>3800</v>
      </c>
      <c r="I21" s="38">
        <v>1704</v>
      </c>
      <c r="J21" s="38">
        <v>24735.9</v>
      </c>
      <c r="K21" s="38">
        <v>3900</v>
      </c>
      <c r="L21" s="38">
        <v>5011.3649999999998</v>
      </c>
      <c r="M21" s="38">
        <v>7733.3</v>
      </c>
      <c r="N21" s="38">
        <v>8230.6666600000008</v>
      </c>
      <c r="O21" s="38">
        <v>4646.6639999999998</v>
      </c>
      <c r="P21" s="39">
        <v>266145.04547999997</v>
      </c>
      <c r="Q21" s="32"/>
      <c r="R21" s="32"/>
      <c r="S21" s="32"/>
      <c r="T21" s="32"/>
    </row>
    <row r="22" spans="1:20" ht="90" x14ac:dyDescent="0.25">
      <c r="A22" s="33" t="s">
        <v>54</v>
      </c>
      <c r="B22" s="38"/>
      <c r="C22" s="38">
        <v>2641.5</v>
      </c>
      <c r="D22" s="38">
        <v>1077.0830000000001</v>
      </c>
      <c r="E22" s="38">
        <v>1035</v>
      </c>
      <c r="F22" s="38">
        <v>288</v>
      </c>
      <c r="G22" s="38">
        <v>2000</v>
      </c>
      <c r="H22" s="38">
        <v>77.543570000000003</v>
      </c>
      <c r="I22" s="38">
        <v>47</v>
      </c>
      <c r="J22" s="38">
        <v>1025.146</v>
      </c>
      <c r="K22" s="38">
        <v>252</v>
      </c>
      <c r="L22" s="38">
        <v>414.41665999999998</v>
      </c>
      <c r="M22" s="38">
        <v>240</v>
      </c>
      <c r="N22" s="38">
        <v>875.88699999999994</v>
      </c>
      <c r="O22" s="38">
        <v>1515.6121800000001</v>
      </c>
      <c r="P22" s="39">
        <v>11489.188410000001</v>
      </c>
      <c r="Q22" s="32"/>
      <c r="R22" s="32"/>
      <c r="S22" s="32"/>
      <c r="T22" s="32"/>
    </row>
    <row r="23" spans="1:20" ht="120" x14ac:dyDescent="0.25">
      <c r="A23" s="33" t="s">
        <v>55</v>
      </c>
      <c r="B23" s="38">
        <v>2569.8114500000001</v>
      </c>
      <c r="C23" s="38">
        <v>1300</v>
      </c>
      <c r="D23" s="38">
        <v>500</v>
      </c>
      <c r="E23" s="38">
        <v>134.19999999999999</v>
      </c>
      <c r="F23" s="38">
        <v>50</v>
      </c>
      <c r="G23" s="38">
        <v>41.326999999999998</v>
      </c>
      <c r="H23" s="38">
        <v>104.5</v>
      </c>
      <c r="I23" s="38">
        <v>46</v>
      </c>
      <c r="J23" s="38">
        <v>386.69400000000002</v>
      </c>
      <c r="K23" s="38">
        <v>65.438999999999993</v>
      </c>
      <c r="L23" s="38">
        <v>135</v>
      </c>
      <c r="M23" s="38">
        <v>157.5</v>
      </c>
      <c r="N23" s="38">
        <v>119.7</v>
      </c>
      <c r="O23" s="38">
        <v>105.9104</v>
      </c>
      <c r="P23" s="39">
        <v>5716.0818499999996</v>
      </c>
      <c r="Q23" s="32"/>
      <c r="R23" s="32"/>
      <c r="S23" s="32"/>
      <c r="T23" s="32"/>
    </row>
    <row r="24" spans="1:20" ht="90" x14ac:dyDescent="0.25">
      <c r="A24" s="33" t="s">
        <v>56</v>
      </c>
      <c r="B24" s="38">
        <v>651</v>
      </c>
      <c r="C24" s="38">
        <v>322.78379000000001</v>
      </c>
      <c r="D24" s="38">
        <v>300</v>
      </c>
      <c r="E24" s="38"/>
      <c r="F24" s="38">
        <v>76</v>
      </c>
      <c r="G24" s="38"/>
      <c r="H24" s="38">
        <v>145.06879000000001</v>
      </c>
      <c r="I24" s="38">
        <v>46</v>
      </c>
      <c r="J24" s="38">
        <v>209.75</v>
      </c>
      <c r="K24" s="38">
        <v>95</v>
      </c>
      <c r="L24" s="38">
        <v>89.832999999999998</v>
      </c>
      <c r="M24" s="38">
        <v>92.72</v>
      </c>
      <c r="N24" s="38">
        <v>95</v>
      </c>
      <c r="O24" s="38"/>
      <c r="P24" s="39">
        <v>2123.1555800000001</v>
      </c>
      <c r="Q24" s="32"/>
      <c r="R24" s="32"/>
      <c r="S24" s="32"/>
      <c r="T24" s="32"/>
    </row>
    <row r="25" spans="1:20" ht="75" x14ac:dyDescent="0.25">
      <c r="A25" s="33" t="s">
        <v>57</v>
      </c>
      <c r="B25" s="38"/>
      <c r="C25" s="38"/>
      <c r="D25" s="38">
        <v>99.4</v>
      </c>
      <c r="E25" s="38">
        <v>50</v>
      </c>
      <c r="F25" s="38">
        <v>22.5</v>
      </c>
      <c r="G25" s="38">
        <v>91.7</v>
      </c>
      <c r="H25" s="38">
        <v>35.9</v>
      </c>
      <c r="I25" s="38"/>
      <c r="J25" s="38">
        <v>177.4</v>
      </c>
      <c r="K25" s="38">
        <v>28.5</v>
      </c>
      <c r="L25" s="38">
        <v>67.900000000000006</v>
      </c>
      <c r="M25" s="38">
        <v>62.6</v>
      </c>
      <c r="N25" s="38">
        <v>54.6</v>
      </c>
      <c r="O25" s="38">
        <v>23.6</v>
      </c>
      <c r="P25" s="39">
        <v>714.1</v>
      </c>
      <c r="Q25" s="32"/>
      <c r="R25" s="32"/>
      <c r="S25" s="32"/>
      <c r="T25" s="32"/>
    </row>
    <row r="26" spans="1:20" ht="75" x14ac:dyDescent="0.25">
      <c r="A26" s="33" t="s">
        <v>58</v>
      </c>
      <c r="B26" s="38">
        <v>817.85314000000005</v>
      </c>
      <c r="C26" s="38">
        <v>2216.366</v>
      </c>
      <c r="D26" s="38"/>
      <c r="E26" s="38"/>
      <c r="F26" s="38">
        <v>183.30833999999999</v>
      </c>
      <c r="G26" s="38">
        <v>659.58333000000005</v>
      </c>
      <c r="H26" s="38">
        <v>204.30799999999999</v>
      </c>
      <c r="I26" s="38"/>
      <c r="J26" s="38">
        <v>408.6</v>
      </c>
      <c r="K26" s="38"/>
      <c r="L26" s="38"/>
      <c r="M26" s="38"/>
      <c r="N26" s="38"/>
      <c r="O26" s="38"/>
      <c r="P26" s="39">
        <v>4490.0188099999996</v>
      </c>
      <c r="Q26" s="32"/>
      <c r="R26" s="32"/>
      <c r="S26" s="32"/>
      <c r="T26" s="32"/>
    </row>
    <row r="27" spans="1:20" ht="120" x14ac:dyDescent="0.25">
      <c r="A27" s="33" t="s">
        <v>59</v>
      </c>
      <c r="B27" s="38"/>
      <c r="C27" s="38">
        <v>520.79999999999995</v>
      </c>
      <c r="D27" s="38"/>
      <c r="E27" s="38"/>
      <c r="F27" s="38"/>
      <c r="G27" s="38"/>
      <c r="H27" s="38"/>
      <c r="I27" s="38"/>
      <c r="J27" s="38"/>
      <c r="K27" s="38">
        <v>61.16666</v>
      </c>
      <c r="L27" s="38"/>
      <c r="M27" s="38"/>
      <c r="N27" s="38"/>
      <c r="O27" s="38"/>
      <c r="P27" s="39">
        <v>581.96666000000005</v>
      </c>
      <c r="Q27" s="32"/>
      <c r="R27" s="32"/>
      <c r="S27" s="32"/>
      <c r="T27" s="32"/>
    </row>
    <row r="28" spans="1:20" ht="150" x14ac:dyDescent="0.25">
      <c r="A28" s="33" t="s">
        <v>60</v>
      </c>
      <c r="B28" s="38"/>
      <c r="C28" s="38"/>
      <c r="D28" s="38"/>
      <c r="E28" s="38"/>
      <c r="F28" s="38"/>
      <c r="G28" s="38"/>
      <c r="H28" s="38"/>
      <c r="I28" s="38"/>
      <c r="J28" s="38">
        <v>58.65</v>
      </c>
      <c r="K28" s="38"/>
      <c r="L28" s="38"/>
      <c r="M28" s="38"/>
      <c r="N28" s="38"/>
      <c r="O28" s="38"/>
      <c r="P28" s="39">
        <v>58.65</v>
      </c>
      <c r="Q28" s="32"/>
      <c r="R28" s="32"/>
      <c r="S28" s="32"/>
      <c r="T28" s="32"/>
    </row>
    <row r="29" spans="1:20" ht="120" x14ac:dyDescent="0.25">
      <c r="A29" s="33" t="s">
        <v>61</v>
      </c>
      <c r="B29" s="38">
        <v>229.15199999999999</v>
      </c>
      <c r="C29" s="38"/>
      <c r="D29" s="38">
        <v>350</v>
      </c>
      <c r="E29" s="38"/>
      <c r="F29" s="38">
        <v>267.75</v>
      </c>
      <c r="G29" s="38"/>
      <c r="H29" s="38">
        <v>93</v>
      </c>
      <c r="I29" s="38">
        <v>100</v>
      </c>
      <c r="J29" s="38"/>
      <c r="K29" s="38"/>
      <c r="L29" s="38"/>
      <c r="M29" s="38"/>
      <c r="N29" s="38"/>
      <c r="O29" s="38"/>
      <c r="P29" s="39">
        <v>1039.902</v>
      </c>
      <c r="Q29" s="32"/>
      <c r="R29" s="32"/>
      <c r="S29" s="32"/>
      <c r="T29" s="32"/>
    </row>
    <row r="30" spans="1:20" ht="60" x14ac:dyDescent="0.25">
      <c r="A30" s="33" t="s">
        <v>62</v>
      </c>
      <c r="B30" s="38"/>
      <c r="C30" s="38"/>
      <c r="D30" s="38"/>
      <c r="E30" s="38"/>
      <c r="F30" s="38"/>
      <c r="G30" s="38"/>
      <c r="H30" s="38"/>
      <c r="I30" s="38"/>
      <c r="J30" s="38">
        <v>80984</v>
      </c>
      <c r="K30" s="38"/>
      <c r="L30" s="38"/>
      <c r="M30" s="38"/>
      <c r="N30" s="38"/>
      <c r="O30" s="38"/>
      <c r="P30" s="39">
        <v>80984</v>
      </c>
      <c r="Q30" s="32"/>
      <c r="R30" s="32"/>
      <c r="S30" s="32"/>
      <c r="T30" s="32"/>
    </row>
    <row r="31" spans="1:20" ht="180" x14ac:dyDescent="0.25">
      <c r="A31" s="33" t="s">
        <v>63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>
        <v>576.39819999999997</v>
      </c>
      <c r="M31" s="38"/>
      <c r="N31" s="38"/>
      <c r="O31" s="38"/>
      <c r="P31" s="39">
        <v>576.39819999999997</v>
      </c>
      <c r="Q31" s="32"/>
      <c r="R31" s="32"/>
      <c r="S31" s="32"/>
      <c r="T31" s="32"/>
    </row>
    <row r="32" spans="1:20" ht="30" x14ac:dyDescent="0.25">
      <c r="A32" s="33" t="s">
        <v>64</v>
      </c>
      <c r="B32" s="38">
        <v>172330.93184999999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>
        <v>172330.93184999999</v>
      </c>
      <c r="Q32" s="32"/>
      <c r="R32" s="32"/>
      <c r="S32" s="32"/>
      <c r="T32" s="32"/>
    </row>
    <row r="33" spans="1:20" ht="75" x14ac:dyDescent="0.25">
      <c r="A33" s="33" t="s">
        <v>65</v>
      </c>
      <c r="B33" s="38"/>
      <c r="C33" s="38"/>
      <c r="D33" s="38"/>
      <c r="E33" s="38"/>
      <c r="F33" s="38"/>
      <c r="G33" s="38"/>
      <c r="H33" s="38"/>
      <c r="I33" s="38"/>
      <c r="J33" s="38"/>
      <c r="K33" s="38">
        <v>79.558499999999995</v>
      </c>
      <c r="L33" s="38"/>
      <c r="M33" s="38"/>
      <c r="N33" s="38"/>
      <c r="O33" s="38"/>
      <c r="P33" s="39">
        <v>79.558499999999995</v>
      </c>
      <c r="Q33" s="32"/>
      <c r="R33" s="32"/>
      <c r="S33" s="32"/>
      <c r="T33" s="32"/>
    </row>
    <row r="34" spans="1:20" ht="60" x14ac:dyDescent="0.25">
      <c r="A34" s="33" t="s">
        <v>66</v>
      </c>
      <c r="B34" s="38"/>
      <c r="C34" s="38"/>
      <c r="D34" s="38"/>
      <c r="E34" s="38"/>
      <c r="F34" s="38">
        <v>2.81</v>
      </c>
      <c r="G34" s="38"/>
      <c r="H34" s="38"/>
      <c r="I34" s="38"/>
      <c r="J34" s="38"/>
      <c r="K34" s="38"/>
      <c r="L34" s="38"/>
      <c r="M34" s="38">
        <v>28.763000000000002</v>
      </c>
      <c r="N34" s="38"/>
      <c r="O34" s="38"/>
      <c r="P34" s="39">
        <v>31.573</v>
      </c>
      <c r="Q34" s="32"/>
      <c r="R34" s="32"/>
      <c r="S34" s="32"/>
      <c r="T34" s="32"/>
    </row>
    <row r="35" spans="1:20" x14ac:dyDescent="0.25">
      <c r="A35" s="30" t="s">
        <v>67</v>
      </c>
      <c r="B35" s="39">
        <v>503378.91684000002</v>
      </c>
      <c r="C35" s="39">
        <v>359009.65902999998</v>
      </c>
      <c r="D35" s="39">
        <v>77747.232999999993</v>
      </c>
      <c r="E35" s="39">
        <v>37273.199999999997</v>
      </c>
      <c r="F35" s="39">
        <v>15258.56834</v>
      </c>
      <c r="G35" s="39">
        <v>76834.004730000001</v>
      </c>
      <c r="H35" s="39">
        <v>35409.83236</v>
      </c>
      <c r="I35" s="39">
        <v>20516</v>
      </c>
      <c r="J35" s="39">
        <v>168424.27429</v>
      </c>
      <c r="K35" s="39">
        <v>27275.55816</v>
      </c>
      <c r="L35" s="39">
        <v>48384.662190000003</v>
      </c>
      <c r="M35" s="39">
        <v>34294.59966</v>
      </c>
      <c r="N35" s="39">
        <v>55464.14572</v>
      </c>
      <c r="O35" s="39">
        <v>66895.812950000007</v>
      </c>
      <c r="P35" s="39">
        <v>1526166.4672699999</v>
      </c>
      <c r="Q35" s="31"/>
      <c r="R35" s="31"/>
      <c r="S35" s="31"/>
      <c r="T35" s="31"/>
    </row>
  </sheetData>
  <pageMargins left="0.23622047244094491" right="0.15748031496062992" top="0.27559055118110237" bottom="0.32" header="0.15748031496062992" footer="0.15748031496062992"/>
  <pageSetup paperSize="9" scale="5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2023-02-27T05:12:36Z</dcterms:modified>
</cp:coreProperties>
</file>