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65" windowWidth="14805" windowHeight="7950"/>
  </bookViews>
  <sheets>
    <sheet name="Учреждения" sheetId="1" r:id="rId1"/>
    <sheet name="Муниципальные районы" sheetId="2" r:id="rId2"/>
  </sheets>
  <definedNames>
    <definedName name="EndData">Учреждения!$F$5</definedName>
    <definedName name="EndData1">Учреждения!$F$2</definedName>
    <definedName name="EndData2">'Муниципальные районы'!$A$1</definedName>
    <definedName name="StartData">Учреждения!$F$4</definedName>
    <definedName name="StartData1">Учреждения!$F$1</definedName>
    <definedName name="_xlnm.Print_Titles" localSheetId="1">'Муниципальные районы'!$1:$3</definedName>
    <definedName name="_xlnm.Print_Titles" localSheetId="0">Учреждения!$46:$47</definedName>
    <definedName name="_xlnm.Print_Area" localSheetId="1">'Муниципальные районы'!$A$1:$P$31</definedName>
    <definedName name="_xlnm.Print_Area" localSheetId="0">Учреждения!$A$1:$E$79</definedName>
  </definedNames>
  <calcPr calcId="162913"/>
</workbook>
</file>

<file path=xl/calcChain.xml><?xml version="1.0" encoding="utf-8"?>
<calcChain xmlns="http://schemas.openxmlformats.org/spreadsheetml/2006/main">
  <c r="E42" i="1" l="1"/>
  <c r="B29" i="2"/>
  <c r="E9" i="1"/>
  <c r="E8" i="1" l="1"/>
  <c r="A2" i="2" l="1"/>
  <c r="B2" i="2" s="1"/>
  <c r="C2" i="2" s="1"/>
  <c r="H1" i="1" l="1"/>
  <c r="A5" i="1" s="1"/>
  <c r="H2" i="1"/>
  <c r="G1" i="1"/>
  <c r="G2" i="1"/>
  <c r="A2" i="1" l="1"/>
</calcChain>
</file>

<file path=xl/sharedStrings.xml><?xml version="1.0" encoding="utf-8"?>
<sst xmlns="http://schemas.openxmlformats.org/spreadsheetml/2006/main" count="122" uniqueCount="122">
  <si>
    <t xml:space="preserve"> Справка о доходах и расходах краевого бюджета</t>
  </si>
  <si>
    <t>тыс.рублей</t>
  </si>
  <si>
    <t>Доходы</t>
  </si>
  <si>
    <t>Собственные доходы</t>
  </si>
  <si>
    <t>Финансовая помощь из федерального бюджета - всего, в том числе:</t>
  </si>
  <si>
    <t>Всего доходов</t>
  </si>
  <si>
    <t>Всего</t>
  </si>
  <si>
    <t xml:space="preserve">в том числе: </t>
  </si>
  <si>
    <t>Оплата труда</t>
  </si>
  <si>
    <t>Начисления на выплаты по оплате труда</t>
  </si>
  <si>
    <t>Меры социальной поддержки отдельных категорий граждан</t>
  </si>
  <si>
    <t>Итого</t>
  </si>
  <si>
    <t>тыс. рублей</t>
  </si>
  <si>
    <t xml:space="preserve">Дотации, субвенции, субсидии и иные межбюджетные трансферты бюджетам муниципальных районов (городских округов) </t>
  </si>
  <si>
    <t>Расходы бюджетополучателей, финансируемые из краевого бюджета</t>
  </si>
  <si>
    <t>Наименование направления  целевой статьи</t>
  </si>
  <si>
    <t>Петропавловск-Камчатский городской округ</t>
  </si>
  <si>
    <t>Елизовский муниципальный район</t>
  </si>
  <si>
    <t>Усть-Камчатский муниципальный район</t>
  </si>
  <si>
    <t>Усть-Большерецкий муниципальный район</t>
  </si>
  <si>
    <t>Соболевский муниципальный район</t>
  </si>
  <si>
    <t>Мильковский муниципальный район</t>
  </si>
  <si>
    <t>Быстринский муниципальный район</t>
  </si>
  <si>
    <t>Алеутский муниципальный район</t>
  </si>
  <si>
    <t>Вилючинский городской округ</t>
  </si>
  <si>
    <t>Городской округ "поселок Палана"</t>
  </si>
  <si>
    <t>Олюторский муниципальный район</t>
  </si>
  <si>
    <t>Карагинский  муниципальный  район</t>
  </si>
  <si>
    <t>Тигильский  муниципальный  район</t>
  </si>
  <si>
    <t>Пенжинский  муниципальный  район</t>
  </si>
  <si>
    <t>Всего расход:</t>
  </si>
  <si>
    <t>Дотации на выравнивание бюджетной обеспеченности муниципальных районов (муниципальных, городских округов)</t>
  </si>
  <si>
    <t>Дотации на поддержку мер по обеспечению сбалансированности бюджетов</t>
  </si>
  <si>
    <t>Субсидии местным бюджетам на софинансирование расходов на оплату труда работников муниципальных учреждений</t>
  </si>
  <si>
    <t>Субвенции муниципальным районам в Камчатском крае для осуществления  полномочий органов государственной власти Камчатского края по расчету и предоставлению дотаций  бюджетам поселений</t>
  </si>
  <si>
    <t>Субвенции для осуществления  государственных полномочий Камчатского края по созданию и организации деятельности муниципальных комиссий по делам несовершеннолетних и защите их прав</t>
  </si>
  <si>
    <t>Субвенции для осуществления государственных полномочий по опеке и попечительству в Камчатском крае в части расходов на содержание специалистов, осуществляющих деятельность по опеке и попечительству</t>
  </si>
  <si>
    <t>Субвенции для осуществления  государственных полномочий по опеке и попечительству в Камчатском крае в части  расходов на выплату вознаграждения опекунам совершеннолетних недееспособных граждан, проживающим в Камчатском крае</t>
  </si>
  <si>
    <t>Субвенции для осуществления  государственных полномочий по опеке и попечительству в Камчатском крае в части социальной поддержки детей-сирот и детей, оставшихся без попечения родителей, переданных под опеку или попечительство (за исключением детей-сирот и детей, оставшихся без попечения родителей, переданных под опеку или попечительство, обучающихся в федеральных образовательных организациях), на предоставление дополнительной меры социальной поддержки по содержанию отдельных лиц из числа детей-сирот и детей, оставшихся без попечения родителей, обучающихся в общеобразовательных организациях и ранее находившихся под попечительством, попечителям которых выплачивались денежные средства на их содержание, на выплату ежемесячного вознаграждения приемным родителям, на организацию подготовки лиц, желающих принять на воспитание в свою семью ребенка, оставшегося без попечения родителей</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</si>
  <si>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в Камчатском крае, по обеспечению дополнительного образования детей в муниципальных общеобразовательных организациях в Камчатском крае</t>
  </si>
  <si>
    <t>Субвенции для осуществления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t>
  </si>
  <si>
    <t>Субвенции для осуществления  государственных полномочий Камчатского края по выплате ежемесячной доплаты к заработной плате педагогическим работникам, имеющим ученые степени доктора наук, кандидата наук, государственные награды СССР, РСФСР и Российской Федерации, в отдельных муниципальных образовательных организациях в Камчатском крае</t>
  </si>
  <si>
    <t>Субвенции для осуществления  государственных полномочий Камчатского края в части расходов на предоставление  единовременной денежной выплаты гражданам, усыновившим (удочерившим) ребенка (детей) в Камчатском крае</t>
  </si>
  <si>
    <t>Субвенции для осуществления  государственных полномочий  Камчатского края по выплате компенсации части платы, взимаемой с родителей (законных представителей) за присмотр и уход за детьми в образовательных организациях в Камчатском крае, реализующих образовательную программу дошкольного образования</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</si>
  <si>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t>
  </si>
  <si>
    <t>Субвенции для осуществления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t>
  </si>
  <si>
    <t>Субвенции для осуществления  государственных полномочий Камчатского края  по оказанию государственной социальной помощи на основании социального контракта малоимущим гражданам</t>
  </si>
  <si>
    <t>Субвенции на осуществление  отдельных государственных полномочий Камчатского края в области обращения с животными без владельцев</t>
  </si>
  <si>
    <t>Субвенции на выполнение государственных полномочий Камчатского края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</si>
  <si>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Субвенции для осуществления  государственных полномочий Камчатского края по предоставлению гражданам, находящимся в трудной жизненной ситуации, проживающим в Камчатском крае, социальной поддержки в форме материальной помощи</t>
  </si>
  <si>
    <t>Осуществление первичного воинского учета органами местного самоуправления поселений, муниципальных и городских округов</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</si>
  <si>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</si>
  <si>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</si>
  <si>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Оказание государственной социальной помощи на основании социального контракта отдельным категориям граждан</t>
  </si>
  <si>
    <t>Всего:</t>
  </si>
  <si>
    <t>10.03.2023</t>
  </si>
  <si>
    <t>Законодательное Собрание Камчатского края</t>
  </si>
  <si>
    <t>Правительство Камчатского края</t>
  </si>
  <si>
    <t>Администрация Губернатора Камчатского края</t>
  </si>
  <si>
    <t>Министерство сельского хозяйства, пищевой и перерабатывающей промышленности Камчатского края</t>
  </si>
  <si>
    <t>Министерство природных ресурсов и экологии Камчатского края</t>
  </si>
  <si>
    <t>Министерство рыбного хозяйства Камчатского края</t>
  </si>
  <si>
    <t>Министерство жилищно-коммунального хозяйства и энергетики Камчатского края</t>
  </si>
  <si>
    <t>Министерство финансов Камчатского края</t>
  </si>
  <si>
    <t>Министерство строительства и жилищной политики Камчатского края</t>
  </si>
  <si>
    <t>Министерство образования Камчатского края</t>
  </si>
  <si>
    <t>Министерство здравоохранения Камчатского края</t>
  </si>
  <si>
    <t>Министерство социального благополучия и семейной политики Камчатского края</t>
  </si>
  <si>
    <t>Министерство культуры Камчатского края</t>
  </si>
  <si>
    <t>Министерство по чрезвычайным ситуациям Камчатского края</t>
  </si>
  <si>
    <t>Министерство цифрового развития Камчатского края</t>
  </si>
  <si>
    <t>Министерство имущественных и земельных отношений Камчатского края</t>
  </si>
  <si>
    <t>Министерство труда и развития кадрового потенциала Камчатского края</t>
  </si>
  <si>
    <t>Агентство по ветеринарии Камчатского края</t>
  </si>
  <si>
    <t>Министерство транспорта и дорожного строительства Камчатского края</t>
  </si>
  <si>
    <t>Агентство по обеспечению деятельности мировых судей Камчатского края</t>
  </si>
  <si>
    <t>Региональная служба по тарифам и ценам Камчатского края</t>
  </si>
  <si>
    <t>Избирательная комиссия Камчатского края</t>
  </si>
  <si>
    <t>Министерство экономического развития Камчатского края</t>
  </si>
  <si>
    <t>Министерство спорта Камчатского края</t>
  </si>
  <si>
    <t>Агентство лесного хозяйства Камчатского края</t>
  </si>
  <si>
    <t>Министерство туризма Камчатского края</t>
  </si>
  <si>
    <t>Служба охраны объектов культурного наследия Камчатского края</t>
  </si>
  <si>
    <t>Агентство записи актов гражданского состояния и архивного дела Камчатского края</t>
  </si>
  <si>
    <t>Министерство развития гражданского общества и молодежи Камчатского края</t>
  </si>
  <si>
    <t>ИТОГО</t>
  </si>
  <si>
    <t>06.03.2023</t>
  </si>
  <si>
    <t>Дотации бюджетам субъектов Российской Федерации на выравнивание бюджетной обеспеченности</t>
  </si>
  <si>
    <t>Субсидии бюджетам субъектов Российской Федерации на выплату региональных социальных доплат к пенсии</t>
  </si>
  <si>
    <t>Субсидии бюджетам субъектов Российской Федерации на осуществление единовременной выплаты при рождении первого ребенка, а также предоставление регионального материнского (семейного) капитала при рождении второго ребенка в субъектах Российской Федерации, входящих в состав Дальневосточного федерального округа</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</si>
  <si>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</si>
  <si>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Субсидии бюджетам субъектов Российской Федерации на единовременные компенсационные выплаты медицинским работникам (врачам, фельдшерам, а также акушеркам и медицинским сестрам фельдшерских и фельдшерско-акушерских пунктов),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</si>
  <si>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субъектов Российской Федерации на создание системы долговременного ухода за гражданами пожилого возраста и инвалидами</t>
  </si>
  <si>
    <t>Субсидии бюджетам субъектов Российской Федерации на развитие паллиативной медицинской помощи</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</si>
  <si>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</si>
  <si>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субъектов Российской Федерации на поддержку субъектов Российской Федерации для создания инженерной и транспортной инфраструктуры в целях развития туристских кластеров</t>
  </si>
  <si>
    <t>Субсидии бюджетам субъектов Российской Федерации на приведение в нормативное состояние автомобильных дорог и искусственных дорожных сооружений в рамках реализации национального проекта "Безопасные качественные дороги"</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</si>
  <si>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</si>
  <si>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</si>
  <si>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Субсидии бюджетам субъектов Российской Федерации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</si>
  <si>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Субсидии бюджетам субъектов Российской Федерации на реализацию мероприятий по обеспечению жильем молодых семей</t>
  </si>
  <si>
    <t>Субсидии бюджетам субъектов Российской Федерации на поддержку творческой деятельности и техническое оснащение детских и кукольных театров</t>
  </si>
  <si>
    <t xml:space="preserve">Субсидия бюджетам субъектов Российской Федерации на достижение показателей государственной программы Российской Федерации "Реализация государственной национальной политики" </t>
  </si>
  <si>
    <t>Субсидии бюджетам субъектов Российской Федерации на реализацию мероприятий по повышению устойчивости жилых домов, основных объектов и систем жизнеобеспечения в сейсмических районах Российской Федерации</t>
  </si>
  <si>
    <t>Субсидии бюджетам субъектов Российской Федерации на обеспечение закупки авиационных работ в целях оказания медицинской помощи</t>
  </si>
  <si>
    <t>Субсидии бюджетам субъектов Российской Федерации на реализацию программ формирования современной городской среды</t>
  </si>
  <si>
    <t>Субвенции бюджетам субъектов Российской Федерации на осуществление первичного воинского учета органами местного самоуправления поселений, муниципальных и городских округов</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</si>
  <si>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</si>
  <si>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</si>
  <si>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</si>
  <si>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 в соответствии с Законом Российской Федерации от 19 апреля 1991 года N 1032-I "О занятости населения в Российской Федерации"</t>
  </si>
  <si>
    <t>Субвенции бюджетам субъектов Российской Федерации на увеличение площади лесовосстановления</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</si>
  <si>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</si>
  <si>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Единая субвенция бюджетам субъектов Российской Федерации и бюджету г. Байконура</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</si>
  <si>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</si>
  <si>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</si>
  <si>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</si>
  <si>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Межбюджетные трансферты, передаваемые бюджетам субъектов Российской Федерации на развитие инфраструктуры дорожного хозяйства</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</si>
  <si>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</si>
  <si>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Справочно:</t>
  </si>
  <si>
    <t>Привлечение остатков средств на единый счет краевого бюджета с казначейских счетов для осуществления и отражения операций с денежными средствами, поступающими во временное распоряжение получателей средств краевого бюджета, с денежными средствами краевых государственных бюджетных и автономных учреждений, с денежными средствами получателей средств из краевого бюджета, с денежными средствами участников казначейского сопровождения, с денежными средствами территориального фонда обязательного медицинского страхования Камчатского края (с 01.01.2023 по 12.03.2023)</t>
  </si>
  <si>
    <t>Остатки бюджетных средств на 13.03.2023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</si>
</sst>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20" x14ac:knownFonts="1">
    <font>
      <sz val="11"/>
      <color theme="1"/>
      <name val="Calibri"/>
      <family val="2"/>
      <scheme val="minor"/>
    </font>
    <font>
      <b/>
      <sz val="12"/>
      <name val="Times New Roman"/>
      <family val="1"/>
      <charset val="204"/>
    </font>
    <font>
      <b/>
      <sz val="11"/>
      <name val="Times New Roman"/>
      <family val="1"/>
      <charset val="204"/>
    </font>
    <font>
      <sz val="11"/>
      <name val="Times New Roman"/>
      <family val="1"/>
      <charset val="204"/>
    </font>
    <font>
      <sz val="9"/>
      <name val="Times New Roman"/>
      <family val="1"/>
      <charset val="204"/>
    </font>
    <font>
      <b/>
      <sz val="10"/>
      <name val="Times New Roman"/>
      <family val="1"/>
      <charset val="204"/>
    </font>
    <font>
      <sz val="10"/>
      <name val="Times New Roman"/>
      <family val="1"/>
      <charset val="204"/>
    </font>
    <font>
      <b/>
      <sz val="11"/>
      <color theme="1"/>
      <name val="Times New Roman"/>
      <family val="1"/>
      <charset val="204"/>
    </font>
    <font>
      <b/>
      <sz val="9"/>
      <color theme="0"/>
      <name val="Times New Roman"/>
      <family val="1"/>
      <charset val="204"/>
    </font>
    <font>
      <sz val="12"/>
      <color theme="0"/>
      <name val="Times New Roman"/>
      <family val="1"/>
      <charset val="204"/>
    </font>
    <font>
      <sz val="12"/>
      <color theme="1"/>
      <name val="Times New Roman"/>
      <family val="1"/>
      <charset val="204"/>
    </font>
    <font>
      <sz val="11"/>
      <color theme="0"/>
      <name val="Times New Roman"/>
      <family val="1"/>
      <charset val="204"/>
    </font>
    <font>
      <sz val="11"/>
      <color theme="1"/>
      <name val="Times New Roman"/>
      <family val="1"/>
      <charset val="204"/>
    </font>
    <font>
      <sz val="10"/>
      <color theme="1"/>
      <name val="Times New Roman"/>
      <family val="1"/>
      <charset val="204"/>
    </font>
    <font>
      <sz val="11"/>
      <color theme="0" tint="-0.34998626667073579"/>
      <name val="Times New Roman"/>
      <family val="1"/>
      <charset val="204"/>
    </font>
    <font>
      <b/>
      <sz val="10"/>
      <color theme="1"/>
      <name val="Times New Roman"/>
      <family val="1"/>
      <charset val="204"/>
    </font>
    <font>
      <sz val="10"/>
      <name val="Arial"/>
      <charset val="204"/>
    </font>
    <font>
      <sz val="10"/>
      <color rgb="FF000000"/>
      <name val="Times New Roman"/>
      <family val="2"/>
    </font>
    <font>
      <i/>
      <sz val="11"/>
      <name val="Times New Roman"/>
      <family val="1"/>
      <charset val="204"/>
    </font>
    <font>
      <sz val="10"/>
      <name val="Arial"/>
      <family val="2"/>
      <charset val="204"/>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hair">
        <color rgb="FF000000"/>
      </left>
      <right/>
      <top style="thin">
        <color indexed="64"/>
      </top>
      <bottom/>
      <diagonal/>
    </border>
    <border>
      <left/>
      <right style="thin">
        <color indexed="64"/>
      </right>
      <top style="thin">
        <color indexed="64"/>
      </top>
      <bottom/>
      <diagonal/>
    </border>
  </borders>
  <cellStyleXfs count="5">
    <xf numFmtId="0" fontId="0" fillId="0" borderId="0"/>
    <xf numFmtId="0" fontId="16" fillId="0" borderId="0"/>
    <xf numFmtId="0" fontId="16" fillId="0" borderId="0" applyNumberFormat="0" applyBorder="0" applyAlignment="0"/>
    <xf numFmtId="0" fontId="19" fillId="0" borderId="0"/>
    <xf numFmtId="0" fontId="19" fillId="0" borderId="0" applyNumberFormat="0" applyBorder="0" applyAlignment="0"/>
  </cellStyleXfs>
  <cellXfs count="69">
    <xf numFmtId="0" fontId="0" fillId="0" borderId="0" xfId="0"/>
    <xf numFmtId="0" fontId="2" fillId="0" borderId="0" xfId="0" applyFont="1" applyAlignment="1">
      <alignment wrapText="1"/>
    </xf>
    <xf numFmtId="0" fontId="2" fillId="0" borderId="0" xfId="0" applyFont="1" applyAlignment="1">
      <alignment horizontal="center" wrapText="1"/>
    </xf>
    <xf numFmtId="0" fontId="3" fillId="0" borderId="0" xfId="0" applyFont="1" applyAlignment="1">
      <alignment wrapText="1"/>
    </xf>
    <xf numFmtId="0" fontId="3" fillId="0" borderId="0" xfId="0" applyFont="1" applyBorder="1" applyAlignment="1"/>
    <xf numFmtId="0" fontId="3" fillId="0" borderId="0" xfId="0" applyFont="1"/>
    <xf numFmtId="0" fontId="3" fillId="0" borderId="0" xfId="0" applyFont="1" applyBorder="1"/>
    <xf numFmtId="0" fontId="4" fillId="0" borderId="0" xfId="0" applyFont="1" applyBorder="1" applyAlignment="1">
      <alignment horizontal="right"/>
    </xf>
    <xf numFmtId="164" fontId="5" fillId="2" borderId="4" xfId="0" applyNumberFormat="1" applyFont="1" applyFill="1" applyBorder="1" applyAlignment="1"/>
    <xf numFmtId="164" fontId="3" fillId="0" borderId="4" xfId="0" applyNumberFormat="1" applyFont="1" applyFill="1" applyBorder="1" applyAlignment="1">
      <alignment horizontal="right" wrapText="1"/>
    </xf>
    <xf numFmtId="0" fontId="3" fillId="0" borderId="0" xfId="0" applyFont="1" applyFill="1" applyBorder="1" applyAlignment="1">
      <alignment wrapText="1"/>
    </xf>
    <xf numFmtId="0" fontId="3" fillId="0" borderId="0" xfId="0" applyFont="1" applyBorder="1" applyAlignment="1">
      <alignment wrapText="1"/>
    </xf>
    <xf numFmtId="164" fontId="3" fillId="0" borderId="0" xfId="0" applyNumberFormat="1" applyFont="1" applyFill="1" applyBorder="1" applyAlignment="1">
      <alignment horizontal="right" wrapText="1"/>
    </xf>
    <xf numFmtId="164" fontId="2" fillId="0" borderId="4" xfId="0" applyNumberFormat="1" applyFont="1" applyFill="1" applyBorder="1" applyAlignment="1">
      <alignment horizontal="right" wrapText="1"/>
    </xf>
    <xf numFmtId="164" fontId="3" fillId="0" borderId="4" xfId="0" applyNumberFormat="1" applyFont="1" applyFill="1" applyBorder="1" applyAlignment="1">
      <alignment horizontal="right" vertical="center" wrapText="1"/>
    </xf>
    <xf numFmtId="0" fontId="2" fillId="0" borderId="0" xfId="0" applyFont="1" applyFill="1" applyBorder="1" applyAlignment="1">
      <alignment wrapText="1"/>
    </xf>
    <xf numFmtId="0" fontId="2" fillId="0" borderId="0" xfId="0" applyFont="1" applyFill="1" applyBorder="1" applyAlignment="1">
      <alignment horizontal="left" wrapText="1"/>
    </xf>
    <xf numFmtId="0" fontId="3" fillId="0" borderId="0" xfId="0" applyFont="1" applyFill="1" applyBorder="1"/>
    <xf numFmtId="0" fontId="3" fillId="0" borderId="4" xfId="0" applyFont="1" applyFill="1" applyBorder="1" applyAlignment="1">
      <alignment horizontal="center" vertical="top" wrapText="1"/>
    </xf>
    <xf numFmtId="49" fontId="3" fillId="0" borderId="4" xfId="0" applyNumberFormat="1" applyFont="1" applyBorder="1" applyAlignment="1">
      <alignment horizontal="left" vertical="center" wrapText="1"/>
    </xf>
    <xf numFmtId="49" fontId="2" fillId="0" borderId="4" xfId="0" applyNumberFormat="1" applyFont="1" applyBorder="1" applyAlignment="1">
      <alignment horizontal="left" vertical="center" wrapText="1"/>
    </xf>
    <xf numFmtId="49" fontId="6" fillId="2" borderId="4" xfId="0" applyNumberFormat="1" applyFont="1" applyFill="1" applyBorder="1" applyAlignment="1">
      <alignment horizontal="left" wrapText="1"/>
    </xf>
    <xf numFmtId="49" fontId="5" fillId="2" borderId="4" xfId="0" applyNumberFormat="1" applyFont="1" applyFill="1" applyBorder="1" applyAlignment="1">
      <alignment horizontal="left" wrapText="1"/>
    </xf>
    <xf numFmtId="0" fontId="7" fillId="0" borderId="4" xfId="0" applyFont="1" applyBorder="1" applyAlignment="1">
      <alignment horizontal="center" vertical="center" wrapText="1"/>
    </xf>
    <xf numFmtId="164" fontId="3" fillId="2" borderId="4" xfId="0" applyNumberFormat="1" applyFont="1" applyFill="1" applyBorder="1" applyAlignment="1">
      <alignment horizontal="right" wrapText="1"/>
    </xf>
    <xf numFmtId="164" fontId="2" fillId="2" borderId="4" xfId="0" applyNumberFormat="1" applyFont="1" applyFill="1" applyBorder="1" applyAlignment="1">
      <alignment horizontal="right" wrapText="1"/>
    </xf>
    <xf numFmtId="0" fontId="8" fillId="2" borderId="0" xfId="0" applyFont="1" applyFill="1" applyBorder="1" applyAlignment="1"/>
    <xf numFmtId="14" fontId="9" fillId="0" borderId="0" xfId="0" applyNumberFormat="1" applyFont="1"/>
    <xf numFmtId="0" fontId="10" fillId="0" borderId="0" xfId="0" applyFont="1"/>
    <xf numFmtId="0" fontId="1" fillId="2" borderId="0" xfId="0" applyFont="1" applyFill="1" applyBorder="1" applyAlignment="1"/>
    <xf numFmtId="0" fontId="11" fillId="0" borderId="0" xfId="0" applyFont="1"/>
    <xf numFmtId="0" fontId="12" fillId="0" borderId="0" xfId="0" applyFont="1"/>
    <xf numFmtId="0" fontId="13" fillId="0" borderId="0" xfId="0" applyFont="1"/>
    <xf numFmtId="164" fontId="6" fillId="2" borderId="4" xfId="0" applyNumberFormat="1" applyFont="1" applyFill="1" applyBorder="1" applyAlignment="1">
      <alignment horizontal="center" vertical="center" wrapText="1"/>
    </xf>
    <xf numFmtId="164" fontId="6" fillId="2" borderId="4" xfId="0" applyNumberFormat="1" applyFont="1" applyFill="1" applyBorder="1" applyAlignment="1">
      <alignment vertical="center" wrapText="1"/>
    </xf>
    <xf numFmtId="164" fontId="5" fillId="2" borderId="4" xfId="0" applyNumberFormat="1" applyFont="1" applyFill="1" applyBorder="1" applyAlignment="1">
      <alignment horizontal="center" vertical="center" wrapText="1"/>
    </xf>
    <xf numFmtId="0" fontId="7" fillId="0" borderId="4" xfId="0" applyFont="1" applyBorder="1" applyAlignment="1">
      <alignment wrapText="1"/>
    </xf>
    <xf numFmtId="0" fontId="14" fillId="0" borderId="0" xfId="0" applyNumberFormat="1" applyFont="1"/>
    <xf numFmtId="0" fontId="14" fillId="0" borderId="0" xfId="0" applyFont="1"/>
    <xf numFmtId="14" fontId="12" fillId="0" borderId="0" xfId="0" applyNumberFormat="1" applyFont="1"/>
    <xf numFmtId="0" fontId="15" fillId="0" borderId="0" xfId="0" applyFont="1"/>
    <xf numFmtId="0" fontId="12" fillId="0" borderId="0" xfId="0" applyFont="1" applyAlignment="1">
      <alignment horizontal="right"/>
    </xf>
    <xf numFmtId="164" fontId="3" fillId="0" borderId="4" xfId="0" applyNumberFormat="1" applyFont="1" applyBorder="1" applyAlignment="1">
      <alignment horizontal="right" wrapText="1"/>
    </xf>
    <xf numFmtId="164" fontId="2" fillId="0" borderId="4" xfId="0" applyNumberFormat="1" applyFont="1" applyBorder="1" applyAlignment="1">
      <alignment horizontal="right" wrapText="1"/>
    </xf>
    <xf numFmtId="164" fontId="5" fillId="2" borderId="4" xfId="0" applyNumberFormat="1" applyFont="1" applyFill="1" applyBorder="1" applyAlignment="1">
      <alignment horizontal="right" wrapText="1"/>
    </xf>
    <xf numFmtId="164" fontId="7" fillId="0" borderId="4" xfId="0" applyNumberFormat="1" applyFont="1" applyBorder="1" applyAlignment="1">
      <alignment horizontal="right"/>
    </xf>
    <xf numFmtId="14" fontId="14" fillId="0" borderId="0" xfId="0" applyNumberFormat="1" applyFont="1"/>
    <xf numFmtId="164" fontId="18" fillId="0" borderId="4" xfId="0" applyNumberFormat="1" applyFont="1" applyFill="1" applyBorder="1" applyAlignment="1">
      <alignment horizontal="right" vertical="center" wrapText="1"/>
    </xf>
    <xf numFmtId="164" fontId="18" fillId="0" borderId="4" xfId="0" applyNumberFormat="1" applyFont="1" applyFill="1" applyBorder="1" applyAlignment="1">
      <alignment horizontal="left" wrapText="1"/>
    </xf>
    <xf numFmtId="0" fontId="18" fillId="0" borderId="4" xfId="0" applyFont="1" applyFill="1" applyBorder="1" applyAlignment="1">
      <alignment horizontal="left" wrapText="1"/>
    </xf>
    <xf numFmtId="0" fontId="18" fillId="0" borderId="4" xfId="0" applyFont="1" applyBorder="1" applyAlignment="1">
      <alignment horizontal="left" wrapText="1"/>
    </xf>
    <xf numFmtId="0" fontId="18" fillId="0" borderId="4" xfId="0" applyFont="1" applyBorder="1" applyAlignment="1">
      <alignment horizontal="left"/>
    </xf>
    <xf numFmtId="49" fontId="17" fillId="0" borderId="8" xfId="3" applyNumberFormat="1" applyFont="1" applyFill="1" applyBorder="1" applyAlignment="1" applyProtection="1">
      <alignment horizontal="left" vertical="center" wrapText="1"/>
    </xf>
    <xf numFmtId="49" fontId="17" fillId="0" borderId="7" xfId="3" applyNumberFormat="1" applyFont="1" applyFill="1" applyBorder="1" applyAlignment="1" applyProtection="1">
      <alignment horizontal="left" vertical="center" wrapText="1"/>
    </xf>
    <xf numFmtId="49" fontId="17" fillId="0" borderId="9" xfId="3" applyNumberFormat="1" applyFont="1" applyFill="1" applyBorder="1" applyAlignment="1" applyProtection="1">
      <alignment horizontal="left" vertical="center" wrapText="1"/>
    </xf>
    <xf numFmtId="0" fontId="1" fillId="0" borderId="0" xfId="0" applyFont="1" applyAlignment="1">
      <alignment horizontal="center" wrapText="1"/>
    </xf>
    <xf numFmtId="0" fontId="2" fillId="0" borderId="1" xfId="0" applyNumberFormat="1" applyFont="1" applyFill="1" applyBorder="1" applyAlignment="1">
      <alignment horizontal="left" wrapText="1"/>
    </xf>
    <xf numFmtId="0" fontId="2" fillId="0" borderId="2" xfId="0" applyNumberFormat="1" applyFont="1" applyFill="1" applyBorder="1" applyAlignment="1">
      <alignment horizontal="left" wrapText="1"/>
    </xf>
    <xf numFmtId="0" fontId="2" fillId="0" borderId="3" xfId="0" applyNumberFormat="1" applyFont="1" applyFill="1" applyBorder="1" applyAlignment="1">
      <alignment horizontal="left" wrapText="1"/>
    </xf>
    <xf numFmtId="164" fontId="2" fillId="0" borderId="4" xfId="0" applyNumberFormat="1" applyFont="1" applyFill="1" applyBorder="1" applyAlignment="1">
      <alignment horizontal="left" wrapText="1"/>
    </xf>
    <xf numFmtId="0" fontId="3" fillId="0" borderId="4" xfId="0" applyFont="1" applyFill="1" applyBorder="1" applyAlignment="1">
      <alignment horizontal="left"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165" fontId="2" fillId="0" borderId="4" xfId="0" applyNumberFormat="1" applyFont="1" applyFill="1" applyBorder="1" applyAlignment="1">
      <alignment horizontal="center" vertical="center"/>
    </xf>
    <xf numFmtId="165" fontId="2" fillId="0" borderId="4" xfId="0" applyNumberFormat="1" applyFont="1" applyFill="1" applyBorder="1" applyAlignment="1">
      <alignment horizontal="left" vertical="center" wrapText="1"/>
    </xf>
    <xf numFmtId="0" fontId="2" fillId="0" borderId="4" xfId="0" applyFont="1" applyFill="1" applyBorder="1" applyAlignment="1">
      <alignment horizontal="left"/>
    </xf>
    <xf numFmtId="0" fontId="3" fillId="0" borderId="4" xfId="0" applyFont="1" applyBorder="1" applyAlignment="1">
      <alignment horizontal="left"/>
    </xf>
    <xf numFmtId="0" fontId="3" fillId="0" borderId="4" xfId="0" applyFont="1" applyBorder="1" applyAlignment="1">
      <alignment horizontal="left" wrapText="1"/>
    </xf>
    <xf numFmtId="164" fontId="17" fillId="0" borderId="4" xfId="3" applyNumberFormat="1" applyFont="1" applyFill="1" applyBorder="1" applyAlignment="1" applyProtection="1">
      <alignment horizontal="right" vertical="center"/>
    </xf>
  </cellXfs>
  <cellStyles count="5">
    <cellStyle name="Обычный" xfId="0" builtinId="0"/>
    <cellStyle name="Обычный 2" xfId="2"/>
    <cellStyle name="Обычный 2 2" xfId="4"/>
    <cellStyle name="Обычный 3" xfId="1"/>
    <cellStyle name="Обычный 4" xf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8"/>
  <sheetViews>
    <sheetView tabSelected="1" view="pageBreakPreview" zoomScaleNormal="100" zoomScaleSheetLayoutView="100" workbookViewId="0">
      <selection activeCell="A35" sqref="A35:D35"/>
    </sheetView>
  </sheetViews>
  <sheetFormatPr defaultColWidth="8.7109375" defaultRowHeight="15" x14ac:dyDescent="0.25"/>
  <cols>
    <col min="1" max="1" width="69.28515625" style="31" customWidth="1"/>
    <col min="2" max="2" width="13.85546875" style="31" customWidth="1"/>
    <col min="3" max="4" width="14.42578125" style="31" customWidth="1"/>
    <col min="5" max="5" width="12.42578125" style="31" customWidth="1"/>
    <col min="6" max="6" width="12.5703125" style="31" customWidth="1"/>
    <col min="7" max="7" width="16" style="31" bestFit="1" customWidth="1"/>
    <col min="8" max="8" width="8.7109375" style="31"/>
    <col min="9" max="9" width="10.140625" style="31" bestFit="1" customWidth="1"/>
    <col min="10" max="16384" width="8.7109375" style="31"/>
  </cols>
  <sheetData>
    <row r="1" spans="1:9" ht="15.75" x14ac:dyDescent="0.25">
      <c r="A1" s="55" t="s">
        <v>0</v>
      </c>
      <c r="B1" s="55"/>
      <c r="C1" s="55"/>
      <c r="D1" s="55"/>
      <c r="E1" s="55"/>
      <c r="F1" s="37" t="s">
        <v>86</v>
      </c>
      <c r="G1" s="38" t="str">
        <f>TEXT(F1,"[$-FC19]ДД ММММ")</f>
        <v>06 марта</v>
      </c>
      <c r="H1" s="38" t="str">
        <f>TEXT(F1,"[$-FC19]ДД.ММ.ГГГ \г")</f>
        <v>06.03.2023 г</v>
      </c>
    </row>
    <row r="2" spans="1:9" ht="15.75" x14ac:dyDescent="0.25">
      <c r="A2" s="55" t="str">
        <f>CONCATENATE("с ",G1," по ",G2,"ода")</f>
        <v>с 06 марта по 12 марта 2023 года</v>
      </c>
      <c r="B2" s="55"/>
      <c r="C2" s="55"/>
      <c r="D2" s="55"/>
      <c r="E2" s="55"/>
      <c r="F2" s="46">
        <v>44997</v>
      </c>
      <c r="G2" s="38" t="str">
        <f>TEXT(F2,"[$-FC19]ДД ММММ ГГГ \г")</f>
        <v>12 марта 2023 г</v>
      </c>
      <c r="H2" s="38" t="str">
        <f>TEXT(F2,"[$-FC19]ДД.ММ.ГГГ \г")</f>
        <v>12.03.2023 г</v>
      </c>
      <c r="I2" s="39"/>
    </row>
    <row r="3" spans="1:9" x14ac:dyDescent="0.25">
      <c r="A3" s="1"/>
      <c r="B3" s="2"/>
      <c r="C3" s="2"/>
      <c r="D3" s="2"/>
      <c r="E3" s="3"/>
    </row>
    <row r="4" spans="1:9" x14ac:dyDescent="0.25">
      <c r="A4" s="4"/>
      <c r="B4" s="5"/>
      <c r="C4" s="5"/>
      <c r="D4" s="6"/>
      <c r="E4" s="7" t="s">
        <v>1</v>
      </c>
    </row>
    <row r="5" spans="1:9" x14ac:dyDescent="0.25">
      <c r="A5" s="56" t="str">
        <f>CONCATENATE("Остатки средств на ",H1,".")</f>
        <v>Остатки средств на 06.03.2023 г.</v>
      </c>
      <c r="B5" s="57"/>
      <c r="C5" s="57"/>
      <c r="D5" s="58"/>
      <c r="E5" s="8">
        <v>8599436.0999999996</v>
      </c>
      <c r="F5" s="39"/>
    </row>
    <row r="6" spans="1:9" x14ac:dyDescent="0.25">
      <c r="A6" s="10"/>
      <c r="B6" s="11"/>
      <c r="C6" s="11"/>
      <c r="D6" s="11"/>
      <c r="E6" s="12"/>
    </row>
    <row r="7" spans="1:9" x14ac:dyDescent="0.25">
      <c r="A7" s="65" t="s">
        <v>2</v>
      </c>
      <c r="B7" s="66"/>
      <c r="C7" s="66"/>
      <c r="D7" s="66"/>
      <c r="E7" s="13"/>
    </row>
    <row r="8" spans="1:9" x14ac:dyDescent="0.25">
      <c r="A8" s="60" t="s">
        <v>3</v>
      </c>
      <c r="B8" s="66"/>
      <c r="C8" s="66"/>
      <c r="D8" s="66"/>
      <c r="E8" s="9">
        <f>E42-E9</f>
        <v>-235019.7957999995</v>
      </c>
    </row>
    <row r="9" spans="1:9" x14ac:dyDescent="0.25">
      <c r="A9" s="67" t="s">
        <v>4</v>
      </c>
      <c r="B9" s="66"/>
      <c r="C9" s="66"/>
      <c r="D9" s="66"/>
      <c r="E9" s="14">
        <f>SUM(E10:E41)</f>
        <v>3507127.0991200004</v>
      </c>
    </row>
    <row r="10" spans="1:9" x14ac:dyDescent="0.25">
      <c r="A10" s="52" t="s">
        <v>87</v>
      </c>
      <c r="B10" s="53"/>
      <c r="C10" s="53"/>
      <c r="D10" s="54"/>
      <c r="E10" s="68">
        <v>3346829.2</v>
      </c>
    </row>
    <row r="11" spans="1:9" x14ac:dyDescent="0.25">
      <c r="A11" s="52" t="s">
        <v>88</v>
      </c>
      <c r="B11" s="53"/>
      <c r="C11" s="53"/>
      <c r="D11" s="54"/>
      <c r="E11" s="68">
        <v>35044.568879999999</v>
      </c>
    </row>
    <row r="12" spans="1:9" ht="25.5" customHeight="1" x14ac:dyDescent="0.25">
      <c r="A12" s="52" t="s">
        <v>89</v>
      </c>
      <c r="B12" s="53"/>
      <c r="C12" s="53"/>
      <c r="D12" s="54"/>
      <c r="E12" s="68">
        <v>2741.2535699999999</v>
      </c>
    </row>
    <row r="13" spans="1:9" ht="25.5" customHeight="1" x14ac:dyDescent="0.25">
      <c r="A13" s="52" t="s">
        <v>90</v>
      </c>
      <c r="B13" s="53"/>
      <c r="C13" s="53"/>
      <c r="D13" s="54"/>
      <c r="E13" s="68">
        <v>17.233000000000001</v>
      </c>
    </row>
    <row r="14" spans="1:9" ht="25.5" customHeight="1" x14ac:dyDescent="0.25">
      <c r="A14" s="52" t="s">
        <v>91</v>
      </c>
      <c r="B14" s="53"/>
      <c r="C14" s="53"/>
      <c r="D14" s="54"/>
      <c r="E14" s="68">
        <v>1900</v>
      </c>
    </row>
    <row r="15" spans="1:9" ht="25.5" customHeight="1" x14ac:dyDescent="0.25">
      <c r="A15" s="52" t="s">
        <v>92</v>
      </c>
      <c r="B15" s="53"/>
      <c r="C15" s="53"/>
      <c r="D15" s="54"/>
      <c r="E15" s="68">
        <v>4322.17994</v>
      </c>
    </row>
    <row r="16" spans="1:9" x14ac:dyDescent="0.25">
      <c r="A16" s="52" t="s">
        <v>93</v>
      </c>
      <c r="B16" s="53"/>
      <c r="C16" s="53"/>
      <c r="D16" s="54"/>
      <c r="E16" s="68">
        <v>303.03998000000001</v>
      </c>
    </row>
    <row r="17" spans="1:5" ht="25.5" customHeight="1" x14ac:dyDescent="0.25">
      <c r="A17" s="52" t="s">
        <v>94</v>
      </c>
      <c r="B17" s="53"/>
      <c r="C17" s="53"/>
      <c r="D17" s="54"/>
      <c r="E17" s="68">
        <v>3331.8408899999999</v>
      </c>
    </row>
    <row r="18" spans="1:5" ht="25.5" customHeight="1" x14ac:dyDescent="0.25">
      <c r="A18" s="52" t="s">
        <v>95</v>
      </c>
      <c r="B18" s="53"/>
      <c r="C18" s="53"/>
      <c r="D18" s="54"/>
      <c r="E18" s="68">
        <v>3022.6919800000001</v>
      </c>
    </row>
    <row r="19" spans="1:5" ht="25.5" customHeight="1" x14ac:dyDescent="0.25">
      <c r="A19" s="52" t="s">
        <v>96</v>
      </c>
      <c r="B19" s="53"/>
      <c r="C19" s="53"/>
      <c r="D19" s="54"/>
      <c r="E19" s="68">
        <v>11285.85736</v>
      </c>
    </row>
    <row r="20" spans="1:5" ht="25.5" customHeight="1" x14ac:dyDescent="0.25">
      <c r="A20" s="52" t="s">
        <v>97</v>
      </c>
      <c r="B20" s="53"/>
      <c r="C20" s="53"/>
      <c r="D20" s="54"/>
      <c r="E20" s="68">
        <v>86.406729999999996</v>
      </c>
    </row>
    <row r="21" spans="1:5" ht="25.5" customHeight="1" x14ac:dyDescent="0.25">
      <c r="A21" s="52" t="s">
        <v>98</v>
      </c>
      <c r="B21" s="53"/>
      <c r="C21" s="53"/>
      <c r="D21" s="54"/>
      <c r="E21" s="68">
        <v>4706.55746</v>
      </c>
    </row>
    <row r="22" spans="1:5" ht="25.5" customHeight="1" x14ac:dyDescent="0.25">
      <c r="A22" s="52" t="s">
        <v>99</v>
      </c>
      <c r="B22" s="53"/>
      <c r="C22" s="53"/>
      <c r="D22" s="54"/>
      <c r="E22" s="68">
        <v>3325</v>
      </c>
    </row>
    <row r="23" spans="1:5" ht="25.5" customHeight="1" x14ac:dyDescent="0.25">
      <c r="A23" s="52" t="s">
        <v>100</v>
      </c>
      <c r="B23" s="53"/>
      <c r="C23" s="53"/>
      <c r="D23" s="54"/>
      <c r="E23" s="68">
        <v>19737.46672</v>
      </c>
    </row>
    <row r="24" spans="1:5" ht="25.5" customHeight="1" x14ac:dyDescent="0.25">
      <c r="A24" s="52" t="s">
        <v>101</v>
      </c>
      <c r="B24" s="53"/>
      <c r="C24" s="53"/>
      <c r="D24" s="54"/>
      <c r="E24" s="68">
        <v>700.00697000000002</v>
      </c>
    </row>
    <row r="25" spans="1:5" ht="25.5" customHeight="1" x14ac:dyDescent="0.25">
      <c r="A25" s="52" t="s">
        <v>102</v>
      </c>
      <c r="B25" s="53"/>
      <c r="C25" s="53"/>
      <c r="D25" s="54"/>
      <c r="E25" s="68">
        <v>1610.25</v>
      </c>
    </row>
    <row r="26" spans="1:5" ht="25.5" customHeight="1" x14ac:dyDescent="0.25">
      <c r="A26" s="52" t="s">
        <v>103</v>
      </c>
      <c r="B26" s="53"/>
      <c r="C26" s="53"/>
      <c r="D26" s="54"/>
      <c r="E26" s="68">
        <v>31.956520000000001</v>
      </c>
    </row>
    <row r="27" spans="1:5" ht="25.5" customHeight="1" x14ac:dyDescent="0.25">
      <c r="A27" s="52" t="s">
        <v>104</v>
      </c>
      <c r="B27" s="53"/>
      <c r="C27" s="53"/>
      <c r="D27" s="54"/>
      <c r="E27" s="68">
        <v>18703.90855</v>
      </c>
    </row>
    <row r="28" spans="1:5" x14ac:dyDescent="0.25">
      <c r="A28" s="52" t="s">
        <v>105</v>
      </c>
      <c r="B28" s="53"/>
      <c r="C28" s="53"/>
      <c r="D28" s="54"/>
      <c r="E28" s="68">
        <v>900.47393</v>
      </c>
    </row>
    <row r="29" spans="1:5" ht="25.5" customHeight="1" x14ac:dyDescent="0.25">
      <c r="A29" s="52" t="s">
        <v>106</v>
      </c>
      <c r="B29" s="53"/>
      <c r="C29" s="53"/>
      <c r="D29" s="54"/>
      <c r="E29" s="68">
        <v>928.47277999999994</v>
      </c>
    </row>
    <row r="30" spans="1:5" ht="25.5" customHeight="1" x14ac:dyDescent="0.25">
      <c r="A30" s="52" t="s">
        <v>107</v>
      </c>
      <c r="B30" s="53"/>
      <c r="C30" s="53"/>
      <c r="D30" s="54"/>
      <c r="E30" s="68">
        <v>1819.1079</v>
      </c>
    </row>
    <row r="31" spans="1:5" ht="25.5" customHeight="1" x14ac:dyDescent="0.25">
      <c r="A31" s="52" t="s">
        <v>108</v>
      </c>
      <c r="B31" s="53"/>
      <c r="C31" s="53"/>
      <c r="D31" s="54"/>
      <c r="E31" s="68">
        <v>148.95423</v>
      </c>
    </row>
    <row r="32" spans="1:5" ht="25.5" customHeight="1" x14ac:dyDescent="0.25">
      <c r="A32" s="52" t="s">
        <v>109</v>
      </c>
      <c r="B32" s="53"/>
      <c r="C32" s="53"/>
      <c r="D32" s="54"/>
      <c r="E32" s="68">
        <v>5353.57042</v>
      </c>
    </row>
    <row r="33" spans="1:6" ht="25.5" customHeight="1" x14ac:dyDescent="0.25">
      <c r="A33" s="52" t="s">
        <v>110</v>
      </c>
      <c r="B33" s="53"/>
      <c r="C33" s="53"/>
      <c r="D33" s="54"/>
      <c r="E33" s="68">
        <v>4086.9076500000001</v>
      </c>
    </row>
    <row r="34" spans="1:6" ht="25.5" customHeight="1" x14ac:dyDescent="0.25">
      <c r="A34" s="52" t="s">
        <v>111</v>
      </c>
      <c r="B34" s="53"/>
      <c r="C34" s="53"/>
      <c r="D34" s="54"/>
      <c r="E34" s="68">
        <v>747.5</v>
      </c>
    </row>
    <row r="35" spans="1:6" ht="25.5" customHeight="1" x14ac:dyDescent="0.25">
      <c r="A35" s="52" t="s">
        <v>112</v>
      </c>
      <c r="B35" s="53"/>
      <c r="C35" s="53"/>
      <c r="D35" s="54"/>
      <c r="E35" s="68">
        <v>2700.3829799999999</v>
      </c>
    </row>
    <row r="36" spans="1:6" ht="25.5" customHeight="1" x14ac:dyDescent="0.25">
      <c r="A36" s="52" t="s">
        <v>113</v>
      </c>
      <c r="B36" s="53"/>
      <c r="C36" s="53"/>
      <c r="D36" s="54"/>
      <c r="E36" s="68">
        <v>550.79785000000004</v>
      </c>
    </row>
    <row r="37" spans="1:6" ht="25.5" customHeight="1" x14ac:dyDescent="0.25">
      <c r="A37" s="52" t="s">
        <v>114</v>
      </c>
      <c r="B37" s="53"/>
      <c r="C37" s="53"/>
      <c r="D37" s="54"/>
      <c r="E37" s="68">
        <v>54.481059999999999</v>
      </c>
    </row>
    <row r="38" spans="1:6" ht="25.5" customHeight="1" x14ac:dyDescent="0.25">
      <c r="A38" s="52" t="s">
        <v>115</v>
      </c>
      <c r="B38" s="53"/>
      <c r="C38" s="53"/>
      <c r="D38" s="54"/>
      <c r="E38" s="68">
        <v>23164.6394</v>
      </c>
    </row>
    <row r="39" spans="1:6" ht="25.5" customHeight="1" x14ac:dyDescent="0.25">
      <c r="A39" s="52" t="s">
        <v>116</v>
      </c>
      <c r="B39" s="53"/>
      <c r="C39" s="53"/>
      <c r="D39" s="54"/>
      <c r="E39" s="68">
        <v>5083.58752</v>
      </c>
    </row>
    <row r="40" spans="1:6" ht="25.5" customHeight="1" x14ac:dyDescent="0.25">
      <c r="A40" s="52" t="s">
        <v>117</v>
      </c>
      <c r="B40" s="53"/>
      <c r="C40" s="53"/>
      <c r="D40" s="54"/>
      <c r="E40" s="68">
        <v>3850.85428</v>
      </c>
    </row>
    <row r="41" spans="1:6" ht="25.5" customHeight="1" x14ac:dyDescent="0.25">
      <c r="A41" s="52" t="s">
        <v>118</v>
      </c>
      <c r="B41" s="53"/>
      <c r="C41" s="53"/>
      <c r="D41" s="54"/>
      <c r="E41" s="68">
        <v>37.950569999999999</v>
      </c>
    </row>
    <row r="42" spans="1:6" x14ac:dyDescent="0.25">
      <c r="A42" s="59" t="s">
        <v>5</v>
      </c>
      <c r="B42" s="60"/>
      <c r="C42" s="60"/>
      <c r="D42" s="60"/>
      <c r="E42" s="13">
        <f>'Муниципальные районы'!B30-E5+'Муниципальные районы'!B29</f>
        <v>3272107.3033200009</v>
      </c>
    </row>
    <row r="43" spans="1:6" x14ac:dyDescent="0.25">
      <c r="A43" s="48" t="s">
        <v>119</v>
      </c>
      <c r="B43" s="49"/>
      <c r="C43" s="49"/>
      <c r="D43" s="49"/>
      <c r="E43" s="13"/>
    </row>
    <row r="44" spans="1:6" ht="94.5" customHeight="1" x14ac:dyDescent="0.25">
      <c r="A44" s="50" t="s">
        <v>120</v>
      </c>
      <c r="B44" s="51"/>
      <c r="C44" s="51"/>
      <c r="D44" s="51"/>
      <c r="E44" s="47">
        <v>8927807.6999999993</v>
      </c>
    </row>
    <row r="45" spans="1:6" x14ac:dyDescent="0.25">
      <c r="A45" s="15"/>
      <c r="B45" s="16"/>
      <c r="C45" s="16"/>
      <c r="D45" s="6"/>
      <c r="E45" s="17"/>
    </row>
    <row r="46" spans="1:6" x14ac:dyDescent="0.25">
      <c r="A46" s="61" t="s">
        <v>14</v>
      </c>
      <c r="B46" s="63" t="s">
        <v>6</v>
      </c>
      <c r="C46" s="64" t="s">
        <v>7</v>
      </c>
      <c r="D46" s="64"/>
      <c r="E46" s="64"/>
    </row>
    <row r="47" spans="1:6" ht="90" x14ac:dyDescent="0.25">
      <c r="A47" s="62"/>
      <c r="B47" s="63"/>
      <c r="C47" s="18" t="s">
        <v>8</v>
      </c>
      <c r="D47" s="18" t="s">
        <v>9</v>
      </c>
      <c r="E47" s="18" t="s">
        <v>10</v>
      </c>
    </row>
    <row r="48" spans="1:6" x14ac:dyDescent="0.25">
      <c r="A48" s="19" t="s">
        <v>56</v>
      </c>
      <c r="B48" s="42">
        <v>1040.83746</v>
      </c>
      <c r="C48" s="42">
        <v>866.59871999999996</v>
      </c>
      <c r="D48" s="42"/>
      <c r="E48" s="42"/>
      <c r="F48" s="41"/>
    </row>
    <row r="49" spans="1:6" x14ac:dyDescent="0.25">
      <c r="A49" s="19" t="s">
        <v>57</v>
      </c>
      <c r="B49" s="42">
        <v>946.72855000000004</v>
      </c>
      <c r="C49" s="42"/>
      <c r="D49" s="42"/>
      <c r="E49" s="42"/>
      <c r="F49" s="41"/>
    </row>
    <row r="50" spans="1:6" x14ac:dyDescent="0.25">
      <c r="A50" s="19" t="s">
        <v>58</v>
      </c>
      <c r="B50" s="42">
        <v>31564.859</v>
      </c>
      <c r="C50" s="42"/>
      <c r="D50" s="42"/>
      <c r="E50" s="42"/>
      <c r="F50" s="41"/>
    </row>
    <row r="51" spans="1:6" ht="30" x14ac:dyDescent="0.25">
      <c r="A51" s="19" t="s">
        <v>59</v>
      </c>
      <c r="B51" s="42">
        <v>123124.56036</v>
      </c>
      <c r="C51" s="42">
        <v>308.20818000000003</v>
      </c>
      <c r="D51" s="42"/>
      <c r="E51" s="42"/>
      <c r="F51" s="41"/>
    </row>
    <row r="52" spans="1:6" x14ac:dyDescent="0.25">
      <c r="A52" s="19" t="s">
        <v>60</v>
      </c>
      <c r="B52" s="42">
        <v>1096.1969999999999</v>
      </c>
      <c r="C52" s="42">
        <v>1000</v>
      </c>
      <c r="D52" s="42"/>
      <c r="E52" s="42"/>
      <c r="F52" s="41"/>
    </row>
    <row r="53" spans="1:6" x14ac:dyDescent="0.25">
      <c r="A53" s="19" t="s">
        <v>61</v>
      </c>
      <c r="B53" s="42">
        <v>3315.0592499999998</v>
      </c>
      <c r="C53" s="42">
        <v>2500</v>
      </c>
      <c r="D53" s="42">
        <v>700</v>
      </c>
      <c r="E53" s="42"/>
      <c r="F53" s="41"/>
    </row>
    <row r="54" spans="1:6" ht="30" x14ac:dyDescent="0.25">
      <c r="A54" s="19" t="s">
        <v>62</v>
      </c>
      <c r="B54" s="42">
        <v>554648.69487999997</v>
      </c>
      <c r="C54" s="42"/>
      <c r="D54" s="42"/>
      <c r="E54" s="42"/>
      <c r="F54" s="41"/>
    </row>
    <row r="55" spans="1:6" x14ac:dyDescent="0.25">
      <c r="A55" s="19" t="s">
        <v>63</v>
      </c>
      <c r="B55" s="42">
        <v>375.32400000000001</v>
      </c>
      <c r="C55" s="42"/>
      <c r="D55" s="42"/>
      <c r="E55" s="42"/>
      <c r="F55" s="41"/>
    </row>
    <row r="56" spans="1:6" x14ac:dyDescent="0.25">
      <c r="A56" s="19" t="s">
        <v>64</v>
      </c>
      <c r="B56" s="42">
        <v>2085.5225</v>
      </c>
      <c r="C56" s="42"/>
      <c r="D56" s="42"/>
      <c r="E56" s="42">
        <v>1885.5225</v>
      </c>
      <c r="F56" s="41"/>
    </row>
    <row r="57" spans="1:6" x14ac:dyDescent="0.25">
      <c r="A57" s="19" t="s">
        <v>65</v>
      </c>
      <c r="B57" s="42">
        <v>129394.47901</v>
      </c>
      <c r="C57" s="42">
        <v>550</v>
      </c>
      <c r="D57" s="42"/>
      <c r="E57" s="42">
        <v>216.49852999999999</v>
      </c>
      <c r="F57" s="41"/>
    </row>
    <row r="58" spans="1:6" x14ac:dyDescent="0.25">
      <c r="A58" s="19" t="s">
        <v>66</v>
      </c>
      <c r="B58" s="42">
        <v>290380.25328</v>
      </c>
      <c r="C58" s="42"/>
      <c r="D58" s="42"/>
      <c r="E58" s="42">
        <v>259699.277</v>
      </c>
      <c r="F58" s="41"/>
    </row>
    <row r="59" spans="1:6" ht="30" x14ac:dyDescent="0.25">
      <c r="A59" s="19" t="s">
        <v>67</v>
      </c>
      <c r="B59" s="42">
        <v>120082.79775</v>
      </c>
      <c r="C59" s="42">
        <v>3673.47</v>
      </c>
      <c r="D59" s="42">
        <v>3024.25</v>
      </c>
      <c r="E59" s="42">
        <v>68778.847229999999</v>
      </c>
      <c r="F59" s="41"/>
    </row>
    <row r="60" spans="1:6" x14ac:dyDescent="0.25">
      <c r="A60" s="19" t="s">
        <v>68</v>
      </c>
      <c r="B60" s="42">
        <v>12349.23835</v>
      </c>
      <c r="C60" s="42">
        <v>1500</v>
      </c>
      <c r="D60" s="42"/>
      <c r="E60" s="42"/>
      <c r="F60" s="41"/>
    </row>
    <row r="61" spans="1:6" x14ac:dyDescent="0.25">
      <c r="A61" s="19" t="s">
        <v>69</v>
      </c>
      <c r="B61" s="42">
        <v>4378.8505999999998</v>
      </c>
      <c r="C61" s="42"/>
      <c r="D61" s="42"/>
      <c r="E61" s="42"/>
      <c r="F61" s="41"/>
    </row>
    <row r="62" spans="1:6" x14ac:dyDescent="0.25">
      <c r="A62" s="19" t="s">
        <v>70</v>
      </c>
      <c r="B62" s="42">
        <v>730.40679999999998</v>
      </c>
      <c r="C62" s="42"/>
      <c r="D62" s="42"/>
      <c r="E62" s="42"/>
      <c r="F62" s="41"/>
    </row>
    <row r="63" spans="1:6" ht="30" x14ac:dyDescent="0.25">
      <c r="A63" s="19" t="s">
        <v>71</v>
      </c>
      <c r="B63" s="42">
        <v>360.76288</v>
      </c>
      <c r="C63" s="42">
        <v>300</v>
      </c>
      <c r="D63" s="42"/>
      <c r="E63" s="42"/>
      <c r="F63" s="41"/>
    </row>
    <row r="64" spans="1:6" x14ac:dyDescent="0.25">
      <c r="A64" s="19" t="s">
        <v>72</v>
      </c>
      <c r="B64" s="42">
        <v>3126.8002700000002</v>
      </c>
      <c r="C64" s="42">
        <v>1267.998</v>
      </c>
      <c r="D64" s="42">
        <v>375.21222</v>
      </c>
      <c r="E64" s="42">
        <v>555.51166999999998</v>
      </c>
      <c r="F64" s="41"/>
    </row>
    <row r="65" spans="1:6" x14ac:dyDescent="0.25">
      <c r="A65" s="19" t="s">
        <v>73</v>
      </c>
      <c r="B65" s="42">
        <v>596.221</v>
      </c>
      <c r="C65" s="42"/>
      <c r="D65" s="42"/>
      <c r="E65" s="42"/>
      <c r="F65" s="41"/>
    </row>
    <row r="66" spans="1:6" x14ac:dyDescent="0.25">
      <c r="A66" s="19" t="s">
        <v>74</v>
      </c>
      <c r="B66" s="42">
        <v>36082.691010000002</v>
      </c>
      <c r="C66" s="42"/>
      <c r="D66" s="42"/>
      <c r="E66" s="42"/>
      <c r="F66" s="41"/>
    </row>
    <row r="67" spans="1:6" ht="30" x14ac:dyDescent="0.25">
      <c r="A67" s="19" t="s">
        <v>75</v>
      </c>
      <c r="B67" s="42">
        <v>11053.97285</v>
      </c>
      <c r="C67" s="42">
        <v>2670.3107500000001</v>
      </c>
      <c r="D67" s="42">
        <v>5103.0621000000001</v>
      </c>
      <c r="E67" s="42"/>
      <c r="F67" s="41"/>
    </row>
    <row r="68" spans="1:6" x14ac:dyDescent="0.25">
      <c r="A68" s="19" t="s">
        <v>76</v>
      </c>
      <c r="B68" s="42">
        <v>100</v>
      </c>
      <c r="C68" s="42"/>
      <c r="D68" s="42"/>
      <c r="E68" s="42"/>
      <c r="F68" s="41"/>
    </row>
    <row r="69" spans="1:6" x14ac:dyDescent="0.25">
      <c r="A69" s="19" t="s">
        <v>77</v>
      </c>
      <c r="B69" s="42">
        <v>4.2904999999999998</v>
      </c>
      <c r="C69" s="42"/>
      <c r="D69" s="42"/>
      <c r="E69" s="42"/>
      <c r="F69" s="41"/>
    </row>
    <row r="70" spans="1:6" x14ac:dyDescent="0.25">
      <c r="A70" s="19" t="s">
        <v>78</v>
      </c>
      <c r="B70" s="42">
        <v>20235.74741</v>
      </c>
      <c r="C70" s="42">
        <v>12125</v>
      </c>
      <c r="D70" s="42"/>
      <c r="E70" s="42"/>
      <c r="F70" s="41"/>
    </row>
    <row r="71" spans="1:6" x14ac:dyDescent="0.25">
      <c r="A71" s="19" t="s">
        <v>79</v>
      </c>
      <c r="B71" s="42">
        <v>34771.338190000002</v>
      </c>
      <c r="C71" s="42">
        <v>1749.4081900000001</v>
      </c>
      <c r="D71" s="42">
        <v>862</v>
      </c>
      <c r="E71" s="42"/>
      <c r="F71" s="41"/>
    </row>
    <row r="72" spans="1:6" x14ac:dyDescent="0.25">
      <c r="A72" s="19" t="s">
        <v>80</v>
      </c>
      <c r="B72" s="42">
        <v>6265.1291000000001</v>
      </c>
      <c r="C72" s="42">
        <v>3500</v>
      </c>
      <c r="D72" s="42">
        <v>2230.8586700000001</v>
      </c>
      <c r="E72" s="42"/>
      <c r="F72" s="41"/>
    </row>
    <row r="73" spans="1:6" x14ac:dyDescent="0.25">
      <c r="A73" s="19" t="s">
        <v>81</v>
      </c>
      <c r="B73" s="42">
        <v>1974.8914400000001</v>
      </c>
      <c r="C73" s="42"/>
      <c r="D73" s="42"/>
      <c r="E73" s="42"/>
      <c r="F73" s="41"/>
    </row>
    <row r="74" spans="1:6" x14ac:dyDescent="0.25">
      <c r="A74" s="19" t="s">
        <v>82</v>
      </c>
      <c r="B74" s="42">
        <v>165.53456</v>
      </c>
      <c r="C74" s="42">
        <v>160.41379000000001</v>
      </c>
      <c r="D74" s="42"/>
      <c r="E74" s="42"/>
      <c r="F74" s="41"/>
    </row>
    <row r="75" spans="1:6" ht="30" x14ac:dyDescent="0.25">
      <c r="A75" s="19" t="s">
        <v>83</v>
      </c>
      <c r="B75" s="42">
        <v>5019.8374999999996</v>
      </c>
      <c r="C75" s="42">
        <v>4300</v>
      </c>
      <c r="D75" s="42"/>
      <c r="E75" s="42"/>
      <c r="F75" s="41"/>
    </row>
    <row r="76" spans="1:6" ht="30" x14ac:dyDescent="0.25">
      <c r="A76" s="19" t="s">
        <v>84</v>
      </c>
      <c r="B76" s="42">
        <v>3456.27477</v>
      </c>
      <c r="C76" s="42"/>
      <c r="D76" s="42"/>
      <c r="E76" s="42">
        <v>148.37100000000001</v>
      </c>
      <c r="F76" s="41"/>
    </row>
    <row r="77" spans="1:6" x14ac:dyDescent="0.25">
      <c r="A77" s="20" t="s">
        <v>85</v>
      </c>
      <c r="B77" s="43">
        <v>1398727.30027</v>
      </c>
      <c r="C77" s="43">
        <v>36471.407630000002</v>
      </c>
      <c r="D77" s="43">
        <v>12295.38299</v>
      </c>
      <c r="E77" s="43">
        <v>331284.02792999998</v>
      </c>
      <c r="F77" s="41"/>
    </row>
    <row r="78" spans="1:6" x14ac:dyDescent="0.25">
      <c r="B78" s="41"/>
      <c r="C78" s="41"/>
      <c r="D78" s="41"/>
      <c r="E78" s="41"/>
    </row>
  </sheetData>
  <mergeCells count="44">
    <mergeCell ref="A1:E1"/>
    <mergeCell ref="A2:E2"/>
    <mergeCell ref="A5:D5"/>
    <mergeCell ref="A42:D42"/>
    <mergeCell ref="A46:A47"/>
    <mergeCell ref="B46:B47"/>
    <mergeCell ref="C46:E4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 ref="A24:D24"/>
    <mergeCell ref="A25:D25"/>
    <mergeCell ref="A26:D26"/>
    <mergeCell ref="A27:D27"/>
    <mergeCell ref="A28:D28"/>
    <mergeCell ref="A29:D29"/>
    <mergeCell ref="A30:D30"/>
    <mergeCell ref="A31:D31"/>
    <mergeCell ref="A32:D32"/>
    <mergeCell ref="A33:D33"/>
    <mergeCell ref="A34:D34"/>
    <mergeCell ref="A35:D35"/>
    <mergeCell ref="A43:D43"/>
    <mergeCell ref="A44:D44"/>
    <mergeCell ref="A41:D41"/>
    <mergeCell ref="A36:D36"/>
    <mergeCell ref="A37:D37"/>
    <mergeCell ref="A38:D38"/>
    <mergeCell ref="A39:D39"/>
    <mergeCell ref="A40:D40"/>
  </mergeCells>
  <pageMargins left="0.70866141732283472" right="0.70866141732283472" top="0.74803149606299213" bottom="0.74803149606299213" header="0.31496062992125984" footer="0.31496062992125984"/>
  <pageSetup paperSize="9" scale="70"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0"/>
  <sheetViews>
    <sheetView view="pageBreakPreview" topLeftCell="A22" zoomScaleNormal="100" zoomScaleSheetLayoutView="100" workbookViewId="0">
      <selection activeCell="B29" sqref="B29"/>
    </sheetView>
  </sheetViews>
  <sheetFormatPr defaultColWidth="8.7109375" defaultRowHeight="15" x14ac:dyDescent="0.25"/>
  <cols>
    <col min="1" max="1" width="38.28515625" style="31" customWidth="1"/>
    <col min="2" max="2" width="13.140625" style="31" customWidth="1"/>
    <col min="3" max="3" width="10.5703125" style="31" customWidth="1"/>
    <col min="4" max="4" width="11.42578125" style="31" customWidth="1"/>
    <col min="5" max="5" width="13.140625" style="31" customWidth="1"/>
    <col min="6" max="6" width="12.140625" style="31" customWidth="1"/>
    <col min="7" max="7" width="12.5703125" style="31" customWidth="1"/>
    <col min="8" max="8" width="12.7109375" style="31" customWidth="1"/>
    <col min="9" max="9" width="10.85546875" style="31" customWidth="1"/>
    <col min="10" max="10" width="12.7109375" style="31" customWidth="1"/>
    <col min="11" max="11" width="11" style="31" customWidth="1"/>
    <col min="12" max="13" width="11.85546875" style="31" customWidth="1"/>
    <col min="14" max="14" width="11.140625" style="31" customWidth="1"/>
    <col min="15" max="15" width="11.5703125" style="31" customWidth="1"/>
    <col min="16" max="16" width="11.28515625" style="31" customWidth="1"/>
    <col min="17" max="16384" width="8.7109375" style="31"/>
  </cols>
  <sheetData>
    <row r="1" spans="1:20" s="28" customFormat="1" ht="15.75" x14ac:dyDescent="0.25">
      <c r="A1" s="27" t="s">
        <v>55</v>
      </c>
      <c r="C1" s="29" t="s">
        <v>13</v>
      </c>
    </row>
    <row r="2" spans="1:20" x14ac:dyDescent="0.25">
      <c r="A2" s="30" t="str">
        <f>TEXT(EndData2,"[$-FC19]ДД.ММ.ГГГ")</f>
        <v>10.03.2023</v>
      </c>
      <c r="B2" s="30">
        <f>A2+1</f>
        <v>44996</v>
      </c>
      <c r="C2" s="26" t="str">
        <f>TEXT(B2,"[$-FC19]ДД.ММ.ГГГ")</f>
        <v>11.03.2023</v>
      </c>
      <c r="P2" s="32" t="s">
        <v>12</v>
      </c>
    </row>
    <row r="3" spans="1:20" ht="51.75" customHeight="1" x14ac:dyDescent="0.25">
      <c r="A3" s="23" t="s">
        <v>15</v>
      </c>
      <c r="B3" s="33" t="s">
        <v>16</v>
      </c>
      <c r="C3" s="34" t="s">
        <v>17</v>
      </c>
      <c r="D3" s="34" t="s">
        <v>18</v>
      </c>
      <c r="E3" s="34" t="s">
        <v>19</v>
      </c>
      <c r="F3" s="34" t="s">
        <v>20</v>
      </c>
      <c r="G3" s="34" t="s">
        <v>21</v>
      </c>
      <c r="H3" s="34" t="s">
        <v>22</v>
      </c>
      <c r="I3" s="34" t="s">
        <v>23</v>
      </c>
      <c r="J3" s="34" t="s">
        <v>24</v>
      </c>
      <c r="K3" s="34" t="s">
        <v>25</v>
      </c>
      <c r="L3" s="34" t="s">
        <v>26</v>
      </c>
      <c r="M3" s="34" t="s">
        <v>27</v>
      </c>
      <c r="N3" s="34" t="s">
        <v>28</v>
      </c>
      <c r="O3" s="34" t="s">
        <v>29</v>
      </c>
      <c r="P3" s="35" t="s">
        <v>11</v>
      </c>
    </row>
    <row r="4" spans="1:20" ht="39" x14ac:dyDescent="0.25">
      <c r="A4" s="21" t="s">
        <v>31</v>
      </c>
      <c r="B4" s="24"/>
      <c r="C4" s="24">
        <v>16529.16</v>
      </c>
      <c r="D4" s="24">
        <v>7180</v>
      </c>
      <c r="E4" s="24">
        <v>1000</v>
      </c>
      <c r="F4" s="24"/>
      <c r="G4" s="24">
        <v>10609.3334</v>
      </c>
      <c r="H4" s="24">
        <v>12086.27</v>
      </c>
      <c r="I4" s="24">
        <v>7600</v>
      </c>
      <c r="J4" s="24">
        <v>11998.58</v>
      </c>
      <c r="K4" s="24">
        <v>5548</v>
      </c>
      <c r="L4" s="24">
        <v>15660.833000000001</v>
      </c>
      <c r="M4" s="24"/>
      <c r="N4" s="24">
        <v>950</v>
      </c>
      <c r="O4" s="24">
        <v>20000</v>
      </c>
      <c r="P4" s="44">
        <v>109162.1764</v>
      </c>
      <c r="Q4" s="32"/>
      <c r="R4" s="32"/>
      <c r="S4" s="32"/>
      <c r="T4" s="32"/>
    </row>
    <row r="5" spans="1:20" ht="26.25" x14ac:dyDescent="0.25">
      <c r="A5" s="21" t="s">
        <v>32</v>
      </c>
      <c r="B5" s="24">
        <v>2265</v>
      </c>
      <c r="C5" s="24">
        <v>1945.83</v>
      </c>
      <c r="D5" s="24">
        <v>600</v>
      </c>
      <c r="E5" s="24">
        <v>500</v>
      </c>
      <c r="F5" s="24"/>
      <c r="G5" s="24">
        <v>24387.666669999999</v>
      </c>
      <c r="H5" s="24"/>
      <c r="I5" s="24">
        <v>1050.96</v>
      </c>
      <c r="J5" s="24">
        <v>1504</v>
      </c>
      <c r="K5" s="24">
        <v>3425</v>
      </c>
      <c r="L5" s="24"/>
      <c r="M5" s="24"/>
      <c r="N5" s="24">
        <v>15526.609469999999</v>
      </c>
      <c r="O5" s="24">
        <v>7123.7</v>
      </c>
      <c r="P5" s="44">
        <v>58328.76614</v>
      </c>
      <c r="Q5" s="32"/>
      <c r="R5" s="32"/>
      <c r="S5" s="32"/>
      <c r="T5" s="32"/>
    </row>
    <row r="6" spans="1:20" ht="39" x14ac:dyDescent="0.25">
      <c r="A6" s="21" t="s">
        <v>33</v>
      </c>
      <c r="B6" s="24">
        <v>19729.351790000001</v>
      </c>
      <c r="C6" s="24">
        <v>43369.431329999999</v>
      </c>
      <c r="D6" s="24">
        <v>22300</v>
      </c>
      <c r="E6" s="24">
        <v>11300</v>
      </c>
      <c r="F6" s="24"/>
      <c r="G6" s="24">
        <v>19104.666659999999</v>
      </c>
      <c r="H6" s="24">
        <v>23307.52</v>
      </c>
      <c r="I6" s="24">
        <v>3800</v>
      </c>
      <c r="J6" s="24">
        <v>23753.151000000002</v>
      </c>
      <c r="K6" s="24">
        <v>4896</v>
      </c>
      <c r="L6" s="24">
        <v>15125.165999999999</v>
      </c>
      <c r="M6" s="24"/>
      <c r="N6" s="24">
        <v>6737</v>
      </c>
      <c r="O6" s="24">
        <v>22244.687000000002</v>
      </c>
      <c r="P6" s="44">
        <v>215666.97378</v>
      </c>
      <c r="Q6" s="32"/>
      <c r="R6" s="32"/>
      <c r="S6" s="32"/>
      <c r="T6" s="32"/>
    </row>
    <row r="7" spans="1:20" ht="77.25" x14ac:dyDescent="0.25">
      <c r="A7" s="21" t="s">
        <v>34</v>
      </c>
      <c r="B7" s="24"/>
      <c r="C7" s="24">
        <v>4505.83</v>
      </c>
      <c r="D7" s="24">
        <v>652.75</v>
      </c>
      <c r="E7" s="24">
        <v>579</v>
      </c>
      <c r="F7" s="24">
        <v>177</v>
      </c>
      <c r="G7" s="24">
        <v>655.41669999999999</v>
      </c>
      <c r="H7" s="24">
        <v>202.9</v>
      </c>
      <c r="I7" s="24"/>
      <c r="J7" s="24"/>
      <c r="K7" s="24"/>
      <c r="L7" s="24">
        <v>267.58332999999999</v>
      </c>
      <c r="M7" s="24">
        <v>254.46665999999999</v>
      </c>
      <c r="N7" s="24">
        <v>1085</v>
      </c>
      <c r="O7" s="24">
        <v>172.8</v>
      </c>
      <c r="P7" s="44">
        <v>8552.7466899999999</v>
      </c>
      <c r="Q7" s="32"/>
      <c r="R7" s="32"/>
      <c r="S7" s="32"/>
      <c r="T7" s="32"/>
    </row>
    <row r="8" spans="1:20" ht="64.5" x14ac:dyDescent="0.25">
      <c r="A8" s="21" t="s">
        <v>35</v>
      </c>
      <c r="B8" s="24">
        <v>544.20000000000005</v>
      </c>
      <c r="C8" s="24">
        <v>331.86865</v>
      </c>
      <c r="D8" s="24">
        <v>97</v>
      </c>
      <c r="E8" s="24">
        <v>100</v>
      </c>
      <c r="F8" s="24"/>
      <c r="G8" s="24">
        <v>97.158299999999997</v>
      </c>
      <c r="H8" s="24">
        <v>141.47999999999999</v>
      </c>
      <c r="I8" s="24">
        <v>83</v>
      </c>
      <c r="J8" s="24">
        <v>78.75</v>
      </c>
      <c r="K8" s="24">
        <v>340</v>
      </c>
      <c r="L8" s="24">
        <v>74.822000000000003</v>
      </c>
      <c r="M8" s="24">
        <v>121.26</v>
      </c>
      <c r="N8" s="24">
        <v>92.275000000000006</v>
      </c>
      <c r="O8" s="24">
        <v>126.294</v>
      </c>
      <c r="P8" s="44">
        <v>2228.1079500000001</v>
      </c>
      <c r="Q8" s="32"/>
      <c r="R8" s="32"/>
      <c r="S8" s="32"/>
      <c r="T8" s="32"/>
    </row>
    <row r="9" spans="1:20" ht="77.25" x14ac:dyDescent="0.25">
      <c r="A9" s="21" t="s">
        <v>36</v>
      </c>
      <c r="B9" s="24">
        <v>1842.7</v>
      </c>
      <c r="C9" s="24"/>
      <c r="D9" s="24">
        <v>156</v>
      </c>
      <c r="E9" s="24">
        <v>215</v>
      </c>
      <c r="F9" s="24">
        <v>158</v>
      </c>
      <c r="G9" s="24">
        <v>310</v>
      </c>
      <c r="H9" s="24">
        <v>44.26</v>
      </c>
      <c r="I9" s="24">
        <v>130</v>
      </c>
      <c r="J9" s="24">
        <v>460.75</v>
      </c>
      <c r="K9" s="24"/>
      <c r="L9" s="24"/>
      <c r="M9" s="24">
        <v>196</v>
      </c>
      <c r="N9" s="24">
        <v>131</v>
      </c>
      <c r="O9" s="24">
        <v>174.79218</v>
      </c>
      <c r="P9" s="44">
        <v>3818.50218</v>
      </c>
      <c r="Q9" s="32"/>
      <c r="R9" s="32"/>
      <c r="S9" s="32"/>
      <c r="T9" s="32"/>
    </row>
    <row r="10" spans="1:20" ht="90" x14ac:dyDescent="0.25">
      <c r="A10" s="21" t="s">
        <v>37</v>
      </c>
      <c r="B10" s="24">
        <v>347.7</v>
      </c>
      <c r="C10" s="24"/>
      <c r="D10" s="24"/>
      <c r="E10" s="24"/>
      <c r="F10" s="24"/>
      <c r="G10" s="24">
        <v>60</v>
      </c>
      <c r="H10" s="24"/>
      <c r="I10" s="24"/>
      <c r="J10" s="24"/>
      <c r="K10" s="24"/>
      <c r="L10" s="24"/>
      <c r="M10" s="24"/>
      <c r="N10" s="24"/>
      <c r="O10" s="24"/>
      <c r="P10" s="44">
        <v>407.7</v>
      </c>
      <c r="Q10" s="32"/>
      <c r="R10" s="32"/>
      <c r="S10" s="32"/>
      <c r="T10" s="32"/>
    </row>
    <row r="11" spans="1:20" ht="319.5" x14ac:dyDescent="0.25">
      <c r="A11" s="21" t="s">
        <v>38</v>
      </c>
      <c r="B11" s="24">
        <v>21600</v>
      </c>
      <c r="C11" s="24"/>
      <c r="D11" s="24">
        <v>3600</v>
      </c>
      <c r="E11" s="24">
        <v>2000</v>
      </c>
      <c r="F11" s="24"/>
      <c r="G11" s="24">
        <v>4095.25</v>
      </c>
      <c r="H11" s="24">
        <v>1340</v>
      </c>
      <c r="I11" s="24">
        <v>300</v>
      </c>
      <c r="J11" s="24"/>
      <c r="K11" s="24"/>
      <c r="L11" s="24">
        <v>1267.0830000000001</v>
      </c>
      <c r="M11" s="24">
        <v>1800</v>
      </c>
      <c r="N11" s="24">
        <v>1600</v>
      </c>
      <c r="O11" s="24">
        <v>1650</v>
      </c>
      <c r="P11" s="44">
        <v>39252.332999999999</v>
      </c>
      <c r="Q11" s="32"/>
      <c r="R11" s="32"/>
      <c r="S11" s="32"/>
      <c r="T11" s="32"/>
    </row>
    <row r="12" spans="1:20" ht="153.75" x14ac:dyDescent="0.25">
      <c r="A12" s="21" t="s">
        <v>39</v>
      </c>
      <c r="B12" s="24">
        <v>113073.73135</v>
      </c>
      <c r="C12" s="24">
        <v>61500</v>
      </c>
      <c r="D12" s="24">
        <v>34434</v>
      </c>
      <c r="E12" s="24">
        <v>11800</v>
      </c>
      <c r="F12" s="24"/>
      <c r="G12" s="24">
        <v>14212.975</v>
      </c>
      <c r="H12" s="24">
        <v>6241</v>
      </c>
      <c r="I12" s="24">
        <v>4394</v>
      </c>
      <c r="J12" s="24">
        <v>17200</v>
      </c>
      <c r="K12" s="24">
        <v>10628.239</v>
      </c>
      <c r="L12" s="24">
        <v>10398</v>
      </c>
      <c r="M12" s="24">
        <v>9949.7000000000007</v>
      </c>
      <c r="N12" s="24">
        <v>10000</v>
      </c>
      <c r="O12" s="24"/>
      <c r="P12" s="44">
        <v>303831.64535000001</v>
      </c>
      <c r="Q12" s="32"/>
      <c r="R12" s="32"/>
      <c r="S12" s="32"/>
      <c r="T12" s="32"/>
    </row>
    <row r="13" spans="1:20" ht="90" x14ac:dyDescent="0.25">
      <c r="A13" s="21" t="s">
        <v>40</v>
      </c>
      <c r="B13" s="24">
        <v>20139.844570000001</v>
      </c>
      <c r="C13" s="24">
        <v>10243.1</v>
      </c>
      <c r="D13" s="24">
        <v>2250</v>
      </c>
      <c r="E13" s="24">
        <v>800</v>
      </c>
      <c r="F13" s="24"/>
      <c r="G13" s="24">
        <v>436.9</v>
      </c>
      <c r="H13" s="24">
        <v>293</v>
      </c>
      <c r="I13" s="24">
        <v>85</v>
      </c>
      <c r="J13" s="24"/>
      <c r="K13" s="24">
        <v>1507.4</v>
      </c>
      <c r="L13" s="24">
        <v>2300</v>
      </c>
      <c r="M13" s="24">
        <v>1271.8</v>
      </c>
      <c r="N13" s="24">
        <v>2195.6</v>
      </c>
      <c r="O13" s="24"/>
      <c r="P13" s="44">
        <v>41522.644569999997</v>
      </c>
      <c r="Q13" s="32"/>
      <c r="R13" s="32"/>
      <c r="S13" s="32"/>
      <c r="T13" s="32"/>
    </row>
    <row r="14" spans="1:20" ht="128.25" x14ac:dyDescent="0.25">
      <c r="A14" s="21" t="s">
        <v>41</v>
      </c>
      <c r="B14" s="24"/>
      <c r="C14" s="24"/>
      <c r="D14" s="24"/>
      <c r="E14" s="24"/>
      <c r="F14" s="24"/>
      <c r="G14" s="24"/>
      <c r="H14" s="24">
        <v>3.7250000000000001</v>
      </c>
      <c r="I14" s="24"/>
      <c r="J14" s="24"/>
      <c r="K14" s="24"/>
      <c r="L14" s="24"/>
      <c r="M14" s="24">
        <v>5</v>
      </c>
      <c r="N14" s="24"/>
      <c r="O14" s="24"/>
      <c r="P14" s="44">
        <v>8.7249999999999996</v>
      </c>
      <c r="Q14" s="32"/>
      <c r="R14" s="32"/>
      <c r="S14" s="32"/>
      <c r="T14" s="32"/>
    </row>
    <row r="15" spans="1:20" ht="77.25" x14ac:dyDescent="0.25">
      <c r="A15" s="21" t="s">
        <v>42</v>
      </c>
      <c r="B15" s="24">
        <v>450</v>
      </c>
      <c r="C15" s="24"/>
      <c r="D15" s="24"/>
      <c r="E15" s="24"/>
      <c r="F15" s="24"/>
      <c r="G15" s="24"/>
      <c r="H15" s="24"/>
      <c r="I15" s="24"/>
      <c r="J15" s="24">
        <v>150</v>
      </c>
      <c r="K15" s="24"/>
      <c r="L15" s="24"/>
      <c r="M15" s="24"/>
      <c r="N15" s="24"/>
      <c r="O15" s="24"/>
      <c r="P15" s="44">
        <v>600</v>
      </c>
      <c r="Q15" s="32"/>
      <c r="R15" s="32"/>
      <c r="S15" s="32"/>
      <c r="T15" s="32"/>
    </row>
    <row r="16" spans="1:20" ht="115.5" x14ac:dyDescent="0.25">
      <c r="A16" s="21" t="s">
        <v>43</v>
      </c>
      <c r="B16" s="24">
        <v>272.57413000000003</v>
      </c>
      <c r="C16" s="24">
        <v>1566.883</v>
      </c>
      <c r="D16" s="24">
        <v>300</v>
      </c>
      <c r="E16" s="24">
        <v>230</v>
      </c>
      <c r="F16" s="24"/>
      <c r="G16" s="24">
        <v>415.46100000000001</v>
      </c>
      <c r="H16" s="24">
        <v>43.6</v>
      </c>
      <c r="I16" s="24">
        <v>20</v>
      </c>
      <c r="J16" s="24"/>
      <c r="K16" s="24">
        <v>240</v>
      </c>
      <c r="L16" s="24"/>
      <c r="M16" s="24"/>
      <c r="N16" s="24">
        <v>467.08332999999999</v>
      </c>
      <c r="O16" s="24"/>
      <c r="P16" s="44">
        <v>3555.6014599999999</v>
      </c>
      <c r="Q16" s="32"/>
      <c r="R16" s="32"/>
      <c r="S16" s="32"/>
      <c r="T16" s="32"/>
    </row>
    <row r="17" spans="1:20" ht="115.5" x14ac:dyDescent="0.25">
      <c r="A17" s="21" t="s">
        <v>44</v>
      </c>
      <c r="B17" s="24">
        <v>80710.7</v>
      </c>
      <c r="C17" s="24">
        <v>33000</v>
      </c>
      <c r="D17" s="24">
        <v>13251.981</v>
      </c>
      <c r="E17" s="24">
        <v>8000</v>
      </c>
      <c r="F17" s="24"/>
      <c r="G17" s="24">
        <v>7865.4</v>
      </c>
      <c r="H17" s="24">
        <v>3800</v>
      </c>
      <c r="I17" s="24">
        <v>800</v>
      </c>
      <c r="J17" s="24">
        <v>15000</v>
      </c>
      <c r="K17" s="24">
        <v>4300</v>
      </c>
      <c r="L17" s="24">
        <v>2600</v>
      </c>
      <c r="M17" s="24">
        <v>2123.6</v>
      </c>
      <c r="N17" s="24">
        <v>3000</v>
      </c>
      <c r="O17" s="24"/>
      <c r="P17" s="44">
        <v>174451.68100000001</v>
      </c>
      <c r="Q17" s="32"/>
      <c r="R17" s="32"/>
      <c r="S17" s="32"/>
      <c r="T17" s="32"/>
    </row>
    <row r="18" spans="1:20" ht="90" x14ac:dyDescent="0.25">
      <c r="A18" s="21" t="s">
        <v>45</v>
      </c>
      <c r="B18" s="24"/>
      <c r="C18" s="24"/>
      <c r="D18" s="24">
        <v>260</v>
      </c>
      <c r="E18" s="24">
        <v>193.4</v>
      </c>
      <c r="F18" s="24"/>
      <c r="G18" s="24">
        <v>40.587000000000003</v>
      </c>
      <c r="H18" s="24">
        <v>29.5</v>
      </c>
      <c r="I18" s="24">
        <v>23</v>
      </c>
      <c r="J18" s="24"/>
      <c r="K18" s="24">
        <v>65.438999999999993</v>
      </c>
      <c r="L18" s="24"/>
      <c r="M18" s="24">
        <v>78.8</v>
      </c>
      <c r="N18" s="24"/>
      <c r="O18" s="24"/>
      <c r="P18" s="44">
        <v>690.726</v>
      </c>
      <c r="Q18" s="32"/>
      <c r="R18" s="32"/>
      <c r="S18" s="32"/>
      <c r="T18" s="32"/>
    </row>
    <row r="19" spans="1:20" ht="77.25" x14ac:dyDescent="0.25">
      <c r="A19" s="21" t="s">
        <v>46</v>
      </c>
      <c r="B19" s="24">
        <v>400</v>
      </c>
      <c r="C19" s="24"/>
      <c r="D19" s="24"/>
      <c r="E19" s="24">
        <v>250</v>
      </c>
      <c r="F19" s="24">
        <v>76</v>
      </c>
      <c r="G19" s="24">
        <v>350</v>
      </c>
      <c r="H19" s="24">
        <v>65</v>
      </c>
      <c r="I19" s="24">
        <v>46</v>
      </c>
      <c r="J19" s="24">
        <v>261.75</v>
      </c>
      <c r="K19" s="24"/>
      <c r="L19" s="24"/>
      <c r="M19" s="24">
        <v>79.08</v>
      </c>
      <c r="N19" s="24">
        <v>95</v>
      </c>
      <c r="O19" s="24">
        <v>95.108890000000002</v>
      </c>
      <c r="P19" s="44">
        <v>1717.9388899999999</v>
      </c>
      <c r="Q19" s="32"/>
      <c r="R19" s="32"/>
      <c r="S19" s="32"/>
      <c r="T19" s="32"/>
    </row>
    <row r="20" spans="1:20" ht="51.75" x14ac:dyDescent="0.25">
      <c r="A20" s="21" t="s">
        <v>47</v>
      </c>
      <c r="B20" s="24">
        <v>1128.62095</v>
      </c>
      <c r="C20" s="24"/>
      <c r="D20" s="24">
        <v>310.5</v>
      </c>
      <c r="E20" s="24"/>
      <c r="F20" s="24"/>
      <c r="G20" s="24"/>
      <c r="H20" s="24"/>
      <c r="I20" s="24"/>
      <c r="J20" s="24"/>
      <c r="K20" s="24"/>
      <c r="L20" s="24"/>
      <c r="M20" s="24"/>
      <c r="N20" s="24"/>
      <c r="O20" s="24"/>
      <c r="P20" s="44">
        <v>1439.12095</v>
      </c>
      <c r="Q20" s="32"/>
      <c r="R20" s="32"/>
      <c r="S20" s="32"/>
      <c r="T20" s="32"/>
    </row>
    <row r="21" spans="1:20" ht="90" x14ac:dyDescent="0.25">
      <c r="A21" s="21" t="s">
        <v>48</v>
      </c>
      <c r="B21" s="24">
        <v>4357.2826699999996</v>
      </c>
      <c r="C21" s="24"/>
      <c r="D21" s="24"/>
      <c r="E21" s="24"/>
      <c r="F21" s="24"/>
      <c r="G21" s="24"/>
      <c r="H21" s="24"/>
      <c r="I21" s="24"/>
      <c r="J21" s="24"/>
      <c r="K21" s="24"/>
      <c r="L21" s="24"/>
      <c r="M21" s="24"/>
      <c r="N21" s="24"/>
      <c r="O21" s="24"/>
      <c r="P21" s="44">
        <v>4357.2826699999996</v>
      </c>
      <c r="Q21" s="32"/>
      <c r="R21" s="32"/>
      <c r="S21" s="32"/>
      <c r="T21" s="32"/>
    </row>
    <row r="22" spans="1:20" ht="90" x14ac:dyDescent="0.25">
      <c r="A22" s="21" t="s">
        <v>49</v>
      </c>
      <c r="B22" s="24">
        <v>1827.335</v>
      </c>
      <c r="C22" s="24"/>
      <c r="D22" s="24"/>
      <c r="E22" s="24">
        <v>200</v>
      </c>
      <c r="F22" s="24"/>
      <c r="G22" s="24"/>
      <c r="H22" s="24"/>
      <c r="I22" s="24"/>
      <c r="J22" s="24"/>
      <c r="K22" s="24"/>
      <c r="L22" s="24"/>
      <c r="M22" s="24"/>
      <c r="N22" s="24"/>
      <c r="O22" s="24">
        <v>70</v>
      </c>
      <c r="P22" s="44">
        <v>2097.335</v>
      </c>
      <c r="Q22" s="32"/>
      <c r="R22" s="32"/>
      <c r="S22" s="32"/>
      <c r="T22" s="32"/>
    </row>
    <row r="23" spans="1:20" ht="51.75" x14ac:dyDescent="0.25">
      <c r="A23" s="21" t="s">
        <v>50</v>
      </c>
      <c r="B23" s="24"/>
      <c r="C23" s="24">
        <v>1303.05</v>
      </c>
      <c r="D23" s="24">
        <v>241.55</v>
      </c>
      <c r="E23" s="24">
        <v>414.15</v>
      </c>
      <c r="F23" s="24">
        <v>207.07499999999999</v>
      </c>
      <c r="G23" s="24">
        <v>69.025000000000006</v>
      </c>
      <c r="H23" s="24">
        <v>138.05000000000001</v>
      </c>
      <c r="I23" s="24">
        <v>76.174999999999997</v>
      </c>
      <c r="J23" s="24"/>
      <c r="K23" s="24">
        <v>182.02500000000001</v>
      </c>
      <c r="L23" s="24">
        <v>509.77499999999998</v>
      </c>
      <c r="M23" s="24"/>
      <c r="N23" s="24">
        <v>436.95</v>
      </c>
      <c r="O23" s="24">
        <v>436.95</v>
      </c>
      <c r="P23" s="44">
        <v>4014.7750000000001</v>
      </c>
      <c r="Q23" s="32"/>
      <c r="R23" s="32"/>
      <c r="S23" s="32"/>
      <c r="T23" s="32"/>
    </row>
    <row r="24" spans="1:20" ht="128.25" x14ac:dyDescent="0.25">
      <c r="A24" s="21" t="s">
        <v>51</v>
      </c>
      <c r="B24" s="24">
        <v>13381.49727</v>
      </c>
      <c r="C24" s="24">
        <v>3500</v>
      </c>
      <c r="D24" s="24">
        <v>1266</v>
      </c>
      <c r="E24" s="24">
        <v>1035.4000000000001</v>
      </c>
      <c r="F24" s="24">
        <v>400</v>
      </c>
      <c r="G24" s="24">
        <v>701.20600000000002</v>
      </c>
      <c r="H24" s="24">
        <v>492.48</v>
      </c>
      <c r="I24" s="24">
        <v>215</v>
      </c>
      <c r="J24" s="24">
        <v>1887.9</v>
      </c>
      <c r="K24" s="24">
        <v>406.22399999999999</v>
      </c>
      <c r="L24" s="24">
        <v>1337.154</v>
      </c>
      <c r="M24" s="24">
        <v>783.58</v>
      </c>
      <c r="N24" s="24">
        <v>984.85</v>
      </c>
      <c r="O24" s="24">
        <v>867.13199999999995</v>
      </c>
      <c r="P24" s="44">
        <v>27258.423269999999</v>
      </c>
      <c r="Q24" s="32"/>
      <c r="R24" s="32"/>
      <c r="S24" s="32"/>
      <c r="T24" s="32"/>
    </row>
    <row r="25" spans="1:20" ht="64.5" x14ac:dyDescent="0.25">
      <c r="A25" s="21" t="s">
        <v>52</v>
      </c>
      <c r="B25" s="24">
        <v>4976</v>
      </c>
      <c r="C25" s="24">
        <v>2520</v>
      </c>
      <c r="D25" s="24">
        <v>344.4</v>
      </c>
      <c r="E25" s="24">
        <v>294</v>
      </c>
      <c r="F25" s="24">
        <v>64.105260000000001</v>
      </c>
      <c r="G25" s="24"/>
      <c r="H25" s="24">
        <v>133.476</v>
      </c>
      <c r="I25" s="24"/>
      <c r="J25" s="24">
        <v>1008</v>
      </c>
      <c r="K25" s="24">
        <v>199.97968</v>
      </c>
      <c r="L25" s="24">
        <v>126</v>
      </c>
      <c r="M25" s="24">
        <v>233.85599999999999</v>
      </c>
      <c r="N25" s="24"/>
      <c r="O25" s="24">
        <v>111.23081000000001</v>
      </c>
      <c r="P25" s="44">
        <v>10011.04775</v>
      </c>
      <c r="Q25" s="32"/>
      <c r="R25" s="32"/>
      <c r="S25" s="32"/>
      <c r="T25" s="32"/>
    </row>
    <row r="26" spans="1:20" ht="39" x14ac:dyDescent="0.25">
      <c r="A26" s="21" t="s">
        <v>53</v>
      </c>
      <c r="B26" s="24"/>
      <c r="C26" s="24">
        <v>-1621.45</v>
      </c>
      <c r="D26" s="24"/>
      <c r="E26" s="24"/>
      <c r="F26" s="24"/>
      <c r="G26" s="24"/>
      <c r="H26" s="24"/>
      <c r="I26" s="24"/>
      <c r="J26" s="24"/>
      <c r="K26" s="24"/>
      <c r="L26" s="24"/>
      <c r="M26" s="24"/>
      <c r="N26" s="24"/>
      <c r="O26" s="24"/>
      <c r="P26" s="44">
        <v>-1621.45</v>
      </c>
      <c r="Q26" s="32"/>
      <c r="R26" s="32"/>
      <c r="S26" s="32"/>
      <c r="T26" s="32"/>
    </row>
    <row r="27" spans="1:20" x14ac:dyDescent="0.25">
      <c r="A27" s="22" t="s">
        <v>54</v>
      </c>
      <c r="B27" s="25">
        <v>287046.53772999998</v>
      </c>
      <c r="C27" s="25">
        <v>178693.70298</v>
      </c>
      <c r="D27" s="25">
        <v>87244.180999999997</v>
      </c>
      <c r="E27" s="25">
        <v>38910.949999999997</v>
      </c>
      <c r="F27" s="25">
        <v>1082.1802600000001</v>
      </c>
      <c r="G27" s="25">
        <v>83411.045729999998</v>
      </c>
      <c r="H27" s="25">
        <v>48362.260999999999</v>
      </c>
      <c r="I27" s="25">
        <v>18623.134999999998</v>
      </c>
      <c r="J27" s="25">
        <v>73302.880999999994</v>
      </c>
      <c r="K27" s="25">
        <v>31738.306680000002</v>
      </c>
      <c r="L27" s="25">
        <v>49666.41633</v>
      </c>
      <c r="M27" s="25">
        <v>16897.142660000001</v>
      </c>
      <c r="N27" s="25">
        <v>43301.3678</v>
      </c>
      <c r="O27" s="25">
        <v>53072.694880000003</v>
      </c>
      <c r="P27" s="44">
        <v>1011352.80305</v>
      </c>
      <c r="Q27" s="40"/>
      <c r="R27" s="40"/>
      <c r="S27" s="40"/>
      <c r="T27" s="40"/>
    </row>
    <row r="28" spans="1:20" x14ac:dyDescent="0.25">
      <c r="B28" s="41"/>
      <c r="C28" s="41"/>
      <c r="D28" s="41"/>
      <c r="E28" s="41"/>
      <c r="F28" s="41"/>
      <c r="G28" s="41"/>
      <c r="H28" s="41"/>
      <c r="I28" s="41"/>
      <c r="J28" s="41"/>
      <c r="K28" s="41"/>
      <c r="L28" s="41"/>
      <c r="M28" s="41"/>
      <c r="N28" s="41"/>
      <c r="O28" s="41"/>
      <c r="P28" s="41"/>
    </row>
    <row r="29" spans="1:20" x14ac:dyDescent="0.25">
      <c r="A29" s="36" t="s">
        <v>30</v>
      </c>
      <c r="B29" s="45">
        <f>P27+Учреждения!B77</f>
        <v>2410080.1033199998</v>
      </c>
      <c r="C29" s="41"/>
      <c r="D29" s="41"/>
      <c r="E29" s="41"/>
      <c r="F29" s="41"/>
      <c r="G29" s="41"/>
      <c r="H29" s="41"/>
      <c r="I29" s="41"/>
      <c r="J29" s="41"/>
      <c r="K29" s="41"/>
      <c r="L29" s="41"/>
      <c r="M29" s="41"/>
      <c r="N29" s="41"/>
      <c r="O29" s="41"/>
      <c r="P29" s="41"/>
    </row>
    <row r="30" spans="1:20" ht="32.25" customHeight="1" x14ac:dyDescent="0.25">
      <c r="A30" s="36" t="s">
        <v>121</v>
      </c>
      <c r="B30" s="45">
        <v>9461463.3000000007</v>
      </c>
      <c r="C30" s="41"/>
      <c r="D30" s="41"/>
      <c r="E30" s="41"/>
      <c r="F30" s="41"/>
      <c r="G30" s="41"/>
      <c r="H30" s="41"/>
      <c r="I30" s="41"/>
      <c r="J30" s="41"/>
      <c r="K30" s="41"/>
      <c r="L30" s="41"/>
      <c r="M30" s="41"/>
      <c r="N30" s="41"/>
      <c r="O30" s="41"/>
      <c r="P30" s="41"/>
    </row>
  </sheetData>
  <pageMargins left="0.23622047244094491" right="0.23622047244094491" top="0.74803149606299213" bottom="0.74803149606299213" header="0.31496062992125984" footer="0.31496062992125984"/>
  <pageSetup paperSize="9" scale="65"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9</vt:i4>
      </vt:variant>
    </vt:vector>
  </HeadingPairs>
  <TitlesOfParts>
    <vt:vector size="11" baseType="lpstr">
      <vt:lpstr>Учреждения</vt:lpstr>
      <vt:lpstr>Муниципальные районы</vt:lpstr>
      <vt:lpstr>EndData</vt:lpstr>
      <vt:lpstr>EndData1</vt:lpstr>
      <vt:lpstr>EndData2</vt:lpstr>
      <vt:lpstr>StartData</vt:lpstr>
      <vt:lpstr>StartData1</vt:lpstr>
      <vt:lpstr>'Муниципальные районы'!Заголовки_для_печати</vt:lpstr>
      <vt:lpstr>Учреждения!Заголовки_для_печати</vt:lpstr>
      <vt:lpstr>'Муниципальные районы'!Область_печати</vt:lpstr>
      <vt:lpstr>Учреждения!Область_печати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2023-03-14T03:04:03Z</dcterms:modified>
</cp:coreProperties>
</file>