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Учреждения!$42:$43</definedName>
    <definedName name="_xlnm.Print_Area" localSheetId="1">'Муниципальные районы'!$A$1:$P$25</definedName>
    <definedName name="_xlnm.Print_Area" localSheetId="0">Учреждения!$A$1:$E$73</definedName>
  </definedNames>
  <calcPr calcId="162913"/>
</workbook>
</file>

<file path=xl/calcChain.xml><?xml version="1.0" encoding="utf-8"?>
<calcChain xmlns="http://schemas.openxmlformats.org/spreadsheetml/2006/main">
  <c r="E8" i="1" l="1"/>
  <c r="E38" i="1"/>
  <c r="E10" i="1"/>
  <c r="B23" i="2"/>
  <c r="A2" i="2" l="1"/>
  <c r="B2" i="2" s="1"/>
  <c r="C2" i="2" s="1"/>
  <c r="A2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<sst xmlns="http://schemas.openxmlformats.org/spreadsheetml/2006/main" count="112" uniqueCount="111">
  <si>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</si>
  <si>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</si>
  <si>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</si>
  <si>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</si>
  <si>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</si>
  <si>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</si>
  <si>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</si>
  <si>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</si>
  <si>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</si>
  <si>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</si>
  <si>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</si>
  <si>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</si>
  <si>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</si>
  <si>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</si>
  <si>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</si>
  <si>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</si>
  <si>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</si>
  <si>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</si>
  <si>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</si>
  <si>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</si>
  <si>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</si>
  <si>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</si>
  <si>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</si>
  <si>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</si>
  <si>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</si>
  <si>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</si>
  <si>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</si>
  <si>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</si>
  <si>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</si>
  <si>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</si>
  <si>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</si>
  <si>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</si>
  <si>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</si>
  <si>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</si>
  <si>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</si>
  <si>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</si>
  <si>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</si>
  <si>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</si>
  <si>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</si>
  <si>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</si>
  <si>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</si>
  <si>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</si>
  <si>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</si>
  <si>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</si>
  <si>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Иные межбюджетные трансферты на организацию ритуальных услуг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</si>
  <si>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</si>
  <si>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</si>
  <si>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</si>
  <si>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</si>
  <si>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26.03.2023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</si>
  <si>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</si>
  <si>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</si>
  <si>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</si>
  <si>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</si>
  <si>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</si>
  <si>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</si>
  <si>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</si>
  <si>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</si>
  <si>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</si>
  <si>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</si>
  <si>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</si>
  <si>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</si>
  <si>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</si>
  <si>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</si>
  <si>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</si>
  <si>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</si>
  <si>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</si>
  <si>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</si>
  <si>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</si>
  <si>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</si>
  <si>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</si>
  <si>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</si>
  <si>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</si>
  <si>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</si>
  <si>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</si>
  <si>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</si>
  <si>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</si>
  <si>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</si>
  <si>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</si>
  <si>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</si>
  <si>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20.03.2023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</si>
  <si>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</si>
  <si>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</si>
  <si>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</si>
  <si>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</si>
  <si>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</si>
  <si>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</si>
  <si>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</si>
  <si>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</si>
  <si>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</si>
  <si>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</si>
  <si>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</si>
  <si>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</si>
  <si>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поддержку отрасли культуры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</si>
  <si>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</si>
  <si>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на реализацию программ формирования современной городской среды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</si>
  <si>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</si>
  <si>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</si>
  <si>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</si>
  <si>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</si>
  <si>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</si>
  <si>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</si>
  <si>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</si>
  <si>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</si>
  <si>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</si>
  <si>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</si>
  <si>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</si>
  <si>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</si>
  <si>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Привлечение остатков средств на единый счет краевого бюджета с казначейских счетов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</si>
  <si>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</si>
  <si>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26.03.2023)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</si>
</sst>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0" fontId="16" fillId="0" borderId="0" applyNumberFormat="0" applyBorder="0" applyAlignment="0"/>
    <xf numFmtId="0" fontId="18" fillId="0" borderId="0"/>
    <xf numFmtId="0" fontId="18" fillId="0" borderId="0" applyNumberFormat="0" applyBorder="0" applyAlignment="0"/>
    <xf numFmtId="0" fontId="18" fillId="0" borderId="0"/>
    <xf numFmtId="0" fontId="18" fillId="0" borderId="0" applyNumberFormat="0" applyBorder="0" applyAlignment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19" fillId="0" borderId="4" xfId="0" applyFont="1" applyBorder="1" applyAlignment="1">
      <alignment horizontal="left"/>
    </xf>
    <xf numFmtId="0" fontId="19" fillId="0" borderId="4" xfId="0" applyFont="1" applyFill="1" applyBorder="1" applyAlignment="1">
      <alignment horizontal="left" wrapText="1"/>
    </xf>
    <xf numFmtId="0" fontId="19" fillId="0" borderId="4" xfId="0" applyFont="1" applyBorder="1" applyAlignment="1">
      <alignment horizontal="left" wrapText="1"/>
    </xf>
    <xf numFmtId="164" fontId="19" fillId="0" borderId="4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right" wrapText="1"/>
    </xf>
    <xf numFmtId="164" fontId="19" fillId="0" borderId="4" xfId="0" applyNumberFormat="1" applyFont="1" applyFill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/>
    </xf>
  </cellXfs>
  <cellStyles count="7">
    <cellStyle name="Обычный" xfId="0" builtinId="0"/>
    <cellStyle name="Обычный 2" xfId="2"/>
    <cellStyle name="Обычный 2 2" xfId="6"/>
    <cellStyle name="Обычный 2 3" xfId="4"/>
    <cellStyle name="Обычный 3" xfId="1"/>
    <cellStyle name="Обычный 3 2" xfId="3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view="pageBreakPreview" topLeftCell="A31" zoomScaleNormal="100" zoomScaleSheetLayoutView="100" workbookViewId="0">
      <selection activeCell="E9" sqref="E9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5" width="14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80</v>
      </c>
      <c r="G1" s="37" t="str">
        <f>TEXT(F1,"[$-FC19]ДД ММММ")</f>
        <v>20 марта</v>
      </c>
      <c r="H1" s="37" t="str">
        <f>TEXT(F1,"[$-FC19]ДД.ММ.ГГГ \г")</f>
        <v>20.03.2023 г</v>
      </c>
    </row>
    <row r="2" spans="1:9" ht="15.75" x14ac:dyDescent="0.25">
      <c r="A2" s="45" t="str">
        <f>CONCATENATE("с ",G1," по ",G2,"ода")</f>
        <v>с 20 марта по 26 марта 2023 года</v>
      </c>
      <c r="B2" s="45"/>
      <c r="C2" s="45"/>
      <c r="D2" s="45"/>
      <c r="E2" s="45"/>
      <c r="F2" s="36" t="s">
        <v>49</v>
      </c>
      <c r="G2" s="37" t="str">
        <f>TEXT(F2,"[$-FC19]ДД ММММ ГГГ \г")</f>
        <v>26 марта 2023 г</v>
      </c>
      <c r="H2" s="37" t="str">
        <f>TEXT(F2,"[$-FC19]ДД.ММ.ГГГ \г")</f>
        <v>26.03.2023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20.03.2023 г.</v>
      </c>
      <c r="B5" s="47"/>
      <c r="C5" s="47"/>
      <c r="D5" s="48"/>
      <c r="E5" s="69">
        <v>8436237.9000000004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5" t="s">
        <v>2</v>
      </c>
      <c r="B7" s="56"/>
      <c r="C7" s="56"/>
      <c r="D7" s="56"/>
      <c r="E7" s="12"/>
    </row>
    <row r="8" spans="1:9" x14ac:dyDescent="0.25">
      <c r="A8" s="50" t="s">
        <v>3</v>
      </c>
      <c r="B8" s="56"/>
      <c r="C8" s="56"/>
      <c r="D8" s="56"/>
      <c r="E8" s="8">
        <f>E38-E10</f>
        <v>-609550.84606999997</v>
      </c>
    </row>
    <row r="9" spans="1:9" x14ac:dyDescent="0.25">
      <c r="A9" s="60" t="s">
        <v>108</v>
      </c>
      <c r="B9" s="61"/>
      <c r="C9" s="61"/>
      <c r="D9" s="62"/>
      <c r="E9" s="8">
        <v>-125809.1</v>
      </c>
    </row>
    <row r="10" spans="1:9" x14ac:dyDescent="0.25">
      <c r="A10" s="57" t="s">
        <v>4</v>
      </c>
      <c r="B10" s="56"/>
      <c r="C10" s="56"/>
      <c r="D10" s="56"/>
      <c r="E10" s="13">
        <f>SUM(E11:E37)</f>
        <v>572353</v>
      </c>
    </row>
    <row r="11" spans="1:9" ht="18.75" customHeight="1" x14ac:dyDescent="0.25">
      <c r="A11" s="58" t="s">
        <v>81</v>
      </c>
      <c r="B11" s="58"/>
      <c r="C11" s="58"/>
      <c r="D11" s="58"/>
      <c r="E11" s="59">
        <v>10012.9</v>
      </c>
    </row>
    <row r="12" spans="1:9" ht="43.5" customHeight="1" x14ac:dyDescent="0.25">
      <c r="A12" s="58" t="s">
        <v>82</v>
      </c>
      <c r="B12" s="58"/>
      <c r="C12" s="58"/>
      <c r="D12" s="58"/>
      <c r="E12" s="59">
        <v>2939.7</v>
      </c>
    </row>
    <row r="13" spans="1:9" ht="29.25" customHeight="1" x14ac:dyDescent="0.25">
      <c r="A13" s="58" t="s">
        <v>83</v>
      </c>
      <c r="B13" s="58"/>
      <c r="C13" s="58"/>
      <c r="D13" s="58"/>
      <c r="E13" s="59">
        <v>47736.4</v>
      </c>
    </row>
    <row r="14" spans="1:9" ht="37.5" customHeight="1" x14ac:dyDescent="0.25">
      <c r="A14" s="58" t="s">
        <v>84</v>
      </c>
      <c r="B14" s="58"/>
      <c r="C14" s="58"/>
      <c r="D14" s="58"/>
      <c r="E14" s="59">
        <v>89.8</v>
      </c>
    </row>
    <row r="15" spans="1:9" ht="22.5" customHeight="1" x14ac:dyDescent="0.25">
      <c r="A15" s="58" t="s">
        <v>85</v>
      </c>
      <c r="B15" s="58"/>
      <c r="C15" s="58"/>
      <c r="D15" s="58"/>
      <c r="E15" s="59">
        <v>40.6</v>
      </c>
    </row>
    <row r="16" spans="1:9" ht="21" customHeight="1" x14ac:dyDescent="0.25">
      <c r="A16" s="58" t="s">
        <v>86</v>
      </c>
      <c r="B16" s="58"/>
      <c r="C16" s="58"/>
      <c r="D16" s="58"/>
      <c r="E16" s="59">
        <v>42.5</v>
      </c>
    </row>
    <row r="17" spans="1:5" ht="29.25" customHeight="1" x14ac:dyDescent="0.25">
      <c r="A17" s="58" t="s">
        <v>87</v>
      </c>
      <c r="B17" s="58"/>
      <c r="C17" s="58"/>
      <c r="D17" s="58"/>
      <c r="E17" s="59">
        <v>98685.3</v>
      </c>
    </row>
    <row r="18" spans="1:5" ht="29.25" customHeight="1" x14ac:dyDescent="0.25">
      <c r="A18" s="58" t="s">
        <v>88</v>
      </c>
      <c r="B18" s="58"/>
      <c r="C18" s="58"/>
      <c r="D18" s="58"/>
      <c r="E18" s="59">
        <v>486.1</v>
      </c>
    </row>
    <row r="19" spans="1:5" ht="29.25" customHeight="1" x14ac:dyDescent="0.25">
      <c r="A19" s="58" t="s">
        <v>89</v>
      </c>
      <c r="B19" s="58"/>
      <c r="C19" s="58"/>
      <c r="D19" s="58"/>
      <c r="E19" s="59">
        <v>3022.7</v>
      </c>
    </row>
    <row r="20" spans="1:5" ht="41.25" customHeight="1" x14ac:dyDescent="0.25">
      <c r="A20" s="58" t="s">
        <v>90</v>
      </c>
      <c r="B20" s="58"/>
      <c r="C20" s="58"/>
      <c r="D20" s="58"/>
      <c r="E20" s="59">
        <v>39.299999999999997</v>
      </c>
    </row>
    <row r="21" spans="1:5" ht="29.25" customHeight="1" x14ac:dyDescent="0.25">
      <c r="A21" s="58" t="s">
        <v>91</v>
      </c>
      <c r="B21" s="58"/>
      <c r="C21" s="58"/>
      <c r="D21" s="58"/>
      <c r="E21" s="59">
        <v>877.8</v>
      </c>
    </row>
    <row r="22" spans="1:5" ht="29.25" customHeight="1" x14ac:dyDescent="0.25">
      <c r="A22" s="58" t="s">
        <v>92</v>
      </c>
      <c r="B22" s="58"/>
      <c r="C22" s="58"/>
      <c r="D22" s="58"/>
      <c r="E22" s="59">
        <v>7.4</v>
      </c>
    </row>
    <row r="23" spans="1:5" ht="21" customHeight="1" x14ac:dyDescent="0.25">
      <c r="A23" s="58" t="s">
        <v>93</v>
      </c>
      <c r="B23" s="58"/>
      <c r="C23" s="58"/>
      <c r="D23" s="58"/>
      <c r="E23" s="59">
        <v>450</v>
      </c>
    </row>
    <row r="24" spans="1:5" ht="29.25" customHeight="1" x14ac:dyDescent="0.25">
      <c r="A24" s="58" t="s">
        <v>94</v>
      </c>
      <c r="B24" s="58"/>
      <c r="C24" s="58"/>
      <c r="D24" s="58"/>
      <c r="E24" s="59">
        <v>86862</v>
      </c>
    </row>
    <row r="25" spans="1:5" ht="18.75" customHeight="1" x14ac:dyDescent="0.25">
      <c r="A25" s="58" t="s">
        <v>95</v>
      </c>
      <c r="B25" s="58"/>
      <c r="C25" s="58"/>
      <c r="D25" s="58"/>
      <c r="E25" s="59">
        <v>141.9</v>
      </c>
    </row>
    <row r="26" spans="1:5" ht="29.25" customHeight="1" x14ac:dyDescent="0.25">
      <c r="A26" s="58" t="s">
        <v>96</v>
      </c>
      <c r="B26" s="58"/>
      <c r="C26" s="58"/>
      <c r="D26" s="58"/>
      <c r="E26" s="59">
        <v>1952.3</v>
      </c>
    </row>
    <row r="27" spans="1:5" ht="21" customHeight="1" x14ac:dyDescent="0.25">
      <c r="A27" s="58" t="s">
        <v>97</v>
      </c>
      <c r="B27" s="58"/>
      <c r="C27" s="58"/>
      <c r="D27" s="58"/>
      <c r="E27" s="59">
        <v>1379.7</v>
      </c>
    </row>
    <row r="28" spans="1:5" ht="45.75" customHeight="1" x14ac:dyDescent="0.25">
      <c r="A28" s="58" t="s">
        <v>98</v>
      </c>
      <c r="B28" s="58"/>
      <c r="C28" s="58"/>
      <c r="D28" s="58"/>
      <c r="E28" s="59">
        <v>4134.1000000000004</v>
      </c>
    </row>
    <row r="29" spans="1:5" ht="29.25" customHeight="1" x14ac:dyDescent="0.25">
      <c r="A29" s="58" t="s">
        <v>99</v>
      </c>
      <c r="B29" s="58"/>
      <c r="C29" s="58"/>
      <c r="D29" s="58"/>
      <c r="E29" s="59">
        <v>0.4</v>
      </c>
    </row>
    <row r="30" spans="1:5" ht="21" customHeight="1" x14ac:dyDescent="0.25">
      <c r="A30" s="58" t="s">
        <v>100</v>
      </c>
      <c r="B30" s="58"/>
      <c r="C30" s="58"/>
      <c r="D30" s="58"/>
      <c r="E30" s="59">
        <v>93.3</v>
      </c>
    </row>
    <row r="31" spans="1:5" ht="37.5" customHeight="1" x14ac:dyDescent="0.25">
      <c r="A31" s="58" t="s">
        <v>101</v>
      </c>
      <c r="B31" s="58"/>
      <c r="C31" s="58"/>
      <c r="D31" s="58"/>
      <c r="E31" s="59">
        <v>4021.6</v>
      </c>
    </row>
    <row r="32" spans="1:5" ht="18.75" customHeight="1" x14ac:dyDescent="0.25">
      <c r="A32" s="58" t="s">
        <v>102</v>
      </c>
      <c r="B32" s="58"/>
      <c r="C32" s="58"/>
      <c r="D32" s="58"/>
      <c r="E32" s="59">
        <v>542.4</v>
      </c>
    </row>
    <row r="33" spans="1:6" ht="29.25" customHeight="1" x14ac:dyDescent="0.25">
      <c r="A33" s="58" t="s">
        <v>103</v>
      </c>
      <c r="B33" s="58"/>
      <c r="C33" s="58"/>
      <c r="D33" s="58"/>
      <c r="E33" s="59">
        <v>133.19999999999999</v>
      </c>
    </row>
    <row r="34" spans="1:6" ht="29.25" customHeight="1" x14ac:dyDescent="0.25">
      <c r="A34" s="58" t="s">
        <v>104</v>
      </c>
      <c r="B34" s="58"/>
      <c r="C34" s="58"/>
      <c r="D34" s="58"/>
      <c r="E34" s="59">
        <v>11303.1</v>
      </c>
    </row>
    <row r="35" spans="1:6" ht="55.5" customHeight="1" x14ac:dyDescent="0.25">
      <c r="A35" s="58" t="s">
        <v>105</v>
      </c>
      <c r="B35" s="58"/>
      <c r="C35" s="58"/>
      <c r="D35" s="58"/>
      <c r="E35" s="59">
        <v>113.5</v>
      </c>
    </row>
    <row r="36" spans="1:6" ht="29.25" customHeight="1" x14ac:dyDescent="0.25">
      <c r="A36" s="58" t="s">
        <v>106</v>
      </c>
      <c r="B36" s="58"/>
      <c r="C36" s="58"/>
      <c r="D36" s="58"/>
      <c r="E36" s="59">
        <v>1594.7</v>
      </c>
    </row>
    <row r="37" spans="1:6" ht="29.25" customHeight="1" x14ac:dyDescent="0.25">
      <c r="A37" s="58" t="s">
        <v>107</v>
      </c>
      <c r="B37" s="58"/>
      <c r="C37" s="58"/>
      <c r="D37" s="58"/>
      <c r="E37" s="59">
        <v>295650.3</v>
      </c>
    </row>
    <row r="38" spans="1:6" x14ac:dyDescent="0.25">
      <c r="A38" s="49" t="s">
        <v>5</v>
      </c>
      <c r="B38" s="50"/>
      <c r="C38" s="50"/>
      <c r="D38" s="50"/>
      <c r="E38" s="67">
        <f>'Муниципальные районы'!B24-Учреждения!E5+'Муниципальные районы'!B23</f>
        <v>-37197.84606999997</v>
      </c>
    </row>
    <row r="39" spans="1:6" x14ac:dyDescent="0.25">
      <c r="A39" s="66" t="s">
        <v>109</v>
      </c>
      <c r="B39" s="64"/>
      <c r="C39" s="64"/>
      <c r="D39" s="64"/>
      <c r="E39" s="67"/>
    </row>
    <row r="40" spans="1:6" ht="90.75" customHeight="1" x14ac:dyDescent="0.25">
      <c r="A40" s="65" t="s">
        <v>110</v>
      </c>
      <c r="B40" s="63"/>
      <c r="C40" s="63"/>
      <c r="D40" s="63"/>
      <c r="E40" s="68">
        <v>10276416</v>
      </c>
    </row>
    <row r="41" spans="1:6" x14ac:dyDescent="0.25">
      <c r="A41" s="14"/>
      <c r="B41" s="15"/>
      <c r="C41" s="15"/>
      <c r="D41" s="6"/>
      <c r="E41" s="16"/>
    </row>
    <row r="42" spans="1:6" x14ac:dyDescent="0.25">
      <c r="A42" s="51" t="s">
        <v>14</v>
      </c>
      <c r="B42" s="53" t="s">
        <v>6</v>
      </c>
      <c r="C42" s="54" t="s">
        <v>7</v>
      </c>
      <c r="D42" s="54"/>
      <c r="E42" s="54"/>
    </row>
    <row r="43" spans="1:6" ht="90" x14ac:dyDescent="0.25">
      <c r="A43" s="52"/>
      <c r="B43" s="53"/>
      <c r="C43" s="17" t="s">
        <v>8</v>
      </c>
      <c r="D43" s="17" t="s">
        <v>9</v>
      </c>
      <c r="E43" s="17" t="s">
        <v>10</v>
      </c>
    </row>
    <row r="44" spans="1:6" x14ac:dyDescent="0.25">
      <c r="A44" s="18" t="s">
        <v>50</v>
      </c>
      <c r="B44" s="41">
        <v>1918.1996999999999</v>
      </c>
      <c r="C44" s="41">
        <v>1236.981</v>
      </c>
      <c r="D44" s="41"/>
      <c r="E44" s="41"/>
      <c r="F44" s="40"/>
    </row>
    <row r="45" spans="1:6" x14ac:dyDescent="0.25">
      <c r="A45" s="18" t="s">
        <v>51</v>
      </c>
      <c r="B45" s="41">
        <v>90</v>
      </c>
      <c r="C45" s="41"/>
      <c r="D45" s="41"/>
      <c r="E45" s="41"/>
      <c r="F45" s="40"/>
    </row>
    <row r="46" spans="1:6" x14ac:dyDescent="0.25">
      <c r="A46" s="18" t="s">
        <v>52</v>
      </c>
      <c r="B46" s="41">
        <v>5000</v>
      </c>
      <c r="C46" s="41">
        <v>5000</v>
      </c>
      <c r="D46" s="41"/>
      <c r="E46" s="41"/>
      <c r="F46" s="40"/>
    </row>
    <row r="47" spans="1:6" x14ac:dyDescent="0.25">
      <c r="A47" s="18" t="s">
        <v>53</v>
      </c>
      <c r="B47" s="41">
        <v>14723.695</v>
      </c>
      <c r="C47" s="41">
        <v>11730.5</v>
      </c>
      <c r="D47" s="41"/>
      <c r="E47" s="41">
        <v>15</v>
      </c>
      <c r="F47" s="40"/>
    </row>
    <row r="48" spans="1:6" ht="30" x14ac:dyDescent="0.25">
      <c r="A48" s="18" t="s">
        <v>54</v>
      </c>
      <c r="B48" s="41">
        <v>19305.329760000001</v>
      </c>
      <c r="C48" s="41">
        <v>483.47761000000003</v>
      </c>
      <c r="D48" s="41">
        <v>495</v>
      </c>
      <c r="E48" s="41">
        <v>8564.6679999999997</v>
      </c>
      <c r="F48" s="40"/>
    </row>
    <row r="49" spans="1:6" x14ac:dyDescent="0.25">
      <c r="A49" s="18" t="s">
        <v>55</v>
      </c>
      <c r="B49" s="41">
        <v>120</v>
      </c>
      <c r="C49" s="41"/>
      <c r="D49" s="41"/>
      <c r="E49" s="41"/>
      <c r="F49" s="40"/>
    </row>
    <row r="50" spans="1:6" ht="30" x14ac:dyDescent="0.25">
      <c r="A50" s="18" t="s">
        <v>56</v>
      </c>
      <c r="B50" s="41">
        <v>276262.17593999999</v>
      </c>
      <c r="C50" s="41"/>
      <c r="D50" s="41"/>
      <c r="E50" s="41"/>
      <c r="F50" s="40"/>
    </row>
    <row r="51" spans="1:6" x14ac:dyDescent="0.25">
      <c r="A51" s="18" t="s">
        <v>57</v>
      </c>
      <c r="B51" s="41">
        <v>63.467300000000002</v>
      </c>
      <c r="C51" s="41"/>
      <c r="D51" s="41"/>
      <c r="E51" s="41"/>
      <c r="F51" s="40"/>
    </row>
    <row r="52" spans="1:6" x14ac:dyDescent="0.25">
      <c r="A52" s="18" t="s">
        <v>58</v>
      </c>
      <c r="B52" s="41">
        <v>39263.590559999997</v>
      </c>
      <c r="C52" s="41">
        <v>5200</v>
      </c>
      <c r="D52" s="41">
        <v>5.2</v>
      </c>
      <c r="E52" s="41">
        <v>12423.18</v>
      </c>
      <c r="F52" s="40"/>
    </row>
    <row r="53" spans="1:6" x14ac:dyDescent="0.25">
      <c r="A53" s="18" t="s">
        <v>59</v>
      </c>
      <c r="B53" s="41">
        <v>17858.910759999999</v>
      </c>
      <c r="C53" s="41">
        <v>1610</v>
      </c>
      <c r="D53" s="41">
        <v>458</v>
      </c>
      <c r="E53" s="41"/>
      <c r="F53" s="40"/>
    </row>
    <row r="54" spans="1:6" x14ac:dyDescent="0.25">
      <c r="A54" s="18" t="s">
        <v>60</v>
      </c>
      <c r="B54" s="41">
        <v>22783.929950000002</v>
      </c>
      <c r="C54" s="41">
        <v>3045.5640199999998</v>
      </c>
      <c r="D54" s="41">
        <v>3.8636599999999999</v>
      </c>
      <c r="E54" s="41">
        <v>-1510.40903</v>
      </c>
      <c r="F54" s="40"/>
    </row>
    <row r="55" spans="1:6" ht="30" x14ac:dyDescent="0.25">
      <c r="A55" s="18" t="s">
        <v>61</v>
      </c>
      <c r="B55" s="41">
        <v>202215.80731</v>
      </c>
      <c r="C55" s="41">
        <v>5400</v>
      </c>
      <c r="D55" s="41"/>
      <c r="E55" s="41">
        <v>170933.79587</v>
      </c>
      <c r="F55" s="40"/>
    </row>
    <row r="56" spans="1:6" x14ac:dyDescent="0.25">
      <c r="A56" s="18" t="s">
        <v>62</v>
      </c>
      <c r="B56" s="41">
        <v>16902.03211</v>
      </c>
      <c r="C56" s="41"/>
      <c r="D56" s="41"/>
      <c r="E56" s="41"/>
      <c r="F56" s="40"/>
    </row>
    <row r="57" spans="1:6" x14ac:dyDescent="0.25">
      <c r="A57" s="18" t="s">
        <v>63</v>
      </c>
      <c r="B57" s="41">
        <v>10569.237220000001</v>
      </c>
      <c r="C57" s="41"/>
      <c r="D57" s="41"/>
      <c r="E57" s="41"/>
      <c r="F57" s="40"/>
    </row>
    <row r="58" spans="1:6" x14ac:dyDescent="0.25">
      <c r="A58" s="18" t="s">
        <v>64</v>
      </c>
      <c r="B58" s="41">
        <v>4568.3663500000002</v>
      </c>
      <c r="C58" s="41"/>
      <c r="D58" s="41">
        <v>994</v>
      </c>
      <c r="E58" s="41"/>
      <c r="F58" s="40"/>
    </row>
    <row r="59" spans="1:6" ht="30" x14ac:dyDescent="0.25">
      <c r="A59" s="18" t="s">
        <v>65</v>
      </c>
      <c r="B59" s="41">
        <v>18.830670000000001</v>
      </c>
      <c r="C59" s="41"/>
      <c r="D59" s="41"/>
      <c r="E59" s="41"/>
      <c r="F59" s="40"/>
    </row>
    <row r="60" spans="1:6" x14ac:dyDescent="0.25">
      <c r="A60" s="18" t="s">
        <v>66</v>
      </c>
      <c r="B60" s="41">
        <v>12196.39192</v>
      </c>
      <c r="C60" s="41">
        <v>2974.6773699999999</v>
      </c>
      <c r="D60" s="41">
        <v>1221.70922</v>
      </c>
      <c r="E60" s="41">
        <v>2285.3689100000001</v>
      </c>
      <c r="F60" s="40"/>
    </row>
    <row r="61" spans="1:6" x14ac:dyDescent="0.25">
      <c r="A61" s="18" t="s">
        <v>67</v>
      </c>
      <c r="B61" s="41">
        <v>411991.91681999998</v>
      </c>
      <c r="C61" s="41"/>
      <c r="D61" s="41">
        <v>1200</v>
      </c>
      <c r="E61" s="41"/>
      <c r="F61" s="40"/>
    </row>
    <row r="62" spans="1:6" ht="30" x14ac:dyDescent="0.25">
      <c r="A62" s="18" t="s">
        <v>68</v>
      </c>
      <c r="B62" s="41">
        <v>470.72156999999999</v>
      </c>
      <c r="C62" s="41"/>
      <c r="D62" s="41"/>
      <c r="E62" s="41"/>
      <c r="F62" s="40"/>
    </row>
    <row r="63" spans="1:6" x14ac:dyDescent="0.25">
      <c r="A63" s="18" t="s">
        <v>69</v>
      </c>
      <c r="B63" s="41">
        <v>415.73860999999999</v>
      </c>
      <c r="C63" s="41"/>
      <c r="D63" s="41"/>
      <c r="E63" s="41"/>
      <c r="F63" s="40"/>
    </row>
    <row r="64" spans="1:6" x14ac:dyDescent="0.25">
      <c r="A64" s="18" t="s">
        <v>70</v>
      </c>
      <c r="B64" s="41">
        <v>306.51254999999998</v>
      </c>
      <c r="C64" s="41">
        <v>20.91255</v>
      </c>
      <c r="D64" s="41"/>
      <c r="E64" s="41"/>
      <c r="F64" s="40"/>
    </row>
    <row r="65" spans="1:6" x14ac:dyDescent="0.25">
      <c r="A65" s="18" t="s">
        <v>71</v>
      </c>
      <c r="B65" s="41">
        <v>10497.99639</v>
      </c>
      <c r="C65" s="41">
        <v>5000</v>
      </c>
      <c r="D65" s="41">
        <v>5200</v>
      </c>
      <c r="E65" s="41"/>
      <c r="F65" s="40"/>
    </row>
    <row r="66" spans="1:6" x14ac:dyDescent="0.25">
      <c r="A66" s="18" t="s">
        <v>72</v>
      </c>
      <c r="B66" s="41">
        <v>34783.222199999997</v>
      </c>
      <c r="C66" s="41"/>
      <c r="D66" s="41"/>
      <c r="E66" s="41"/>
      <c r="F66" s="40"/>
    </row>
    <row r="67" spans="1:6" x14ac:dyDescent="0.25">
      <c r="A67" s="18" t="s">
        <v>73</v>
      </c>
      <c r="B67" s="41">
        <v>6311.0122099999999</v>
      </c>
      <c r="C67" s="41">
        <v>6050</v>
      </c>
      <c r="D67" s="41"/>
      <c r="E67" s="41"/>
      <c r="F67" s="40"/>
    </row>
    <row r="68" spans="1:6" x14ac:dyDescent="0.25">
      <c r="A68" s="18" t="s">
        <v>74</v>
      </c>
      <c r="B68" s="41">
        <v>377.3</v>
      </c>
      <c r="C68" s="41">
        <v>377.3</v>
      </c>
      <c r="D68" s="41"/>
      <c r="E68" s="41"/>
      <c r="F68" s="40"/>
    </row>
    <row r="69" spans="1:6" x14ac:dyDescent="0.25">
      <c r="A69" s="18" t="s">
        <v>75</v>
      </c>
      <c r="B69" s="41">
        <v>25.679120000000001</v>
      </c>
      <c r="C69" s="41"/>
      <c r="D69" s="41"/>
      <c r="E69" s="41"/>
      <c r="F69" s="40"/>
    </row>
    <row r="70" spans="1:6" ht="30" x14ac:dyDescent="0.25">
      <c r="A70" s="18" t="s">
        <v>76</v>
      </c>
      <c r="B70" s="41">
        <v>547.89373000000001</v>
      </c>
      <c r="C70" s="41"/>
      <c r="D70" s="41"/>
      <c r="E70" s="41"/>
      <c r="F70" s="40"/>
    </row>
    <row r="71" spans="1:6" ht="30" x14ac:dyDescent="0.25">
      <c r="A71" s="18" t="s">
        <v>77</v>
      </c>
      <c r="B71" s="41">
        <v>-1318.9212500000001</v>
      </c>
      <c r="C71" s="41">
        <v>-1582</v>
      </c>
      <c r="D71" s="41">
        <v>-187</v>
      </c>
      <c r="E71" s="41"/>
      <c r="F71" s="40"/>
    </row>
    <row r="72" spans="1:6" ht="30" x14ac:dyDescent="0.25">
      <c r="A72" s="18" t="s">
        <v>78</v>
      </c>
      <c r="B72" s="41">
        <v>48253.80517</v>
      </c>
      <c r="C72" s="41">
        <v>183</v>
      </c>
      <c r="D72" s="41">
        <v>762.31764999999996</v>
      </c>
      <c r="E72" s="41">
        <v>89.95</v>
      </c>
      <c r="F72" s="40"/>
    </row>
    <row r="73" spans="1:6" x14ac:dyDescent="0.25">
      <c r="A73" s="19" t="s">
        <v>79</v>
      </c>
      <c r="B73" s="42">
        <v>1156522.84167</v>
      </c>
      <c r="C73" s="42">
        <v>46730.412550000001</v>
      </c>
      <c r="D73" s="42">
        <v>10153.090529999999</v>
      </c>
      <c r="E73" s="42">
        <v>192801.55374999999</v>
      </c>
      <c r="F73" s="40"/>
    </row>
    <row r="74" spans="1:6" x14ac:dyDescent="0.25">
      <c r="B74" s="40"/>
      <c r="C74" s="40"/>
      <c r="D74" s="40"/>
      <c r="E74" s="40"/>
    </row>
  </sheetData>
  <mergeCells count="40">
    <mergeCell ref="A12:D12"/>
    <mergeCell ref="A11:D11"/>
    <mergeCell ref="A13:D13"/>
    <mergeCell ref="A14:D14"/>
    <mergeCell ref="A9:D9"/>
    <mergeCell ref="A35:D35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15:D15"/>
    <mergeCell ref="A16:D16"/>
    <mergeCell ref="A17:D17"/>
    <mergeCell ref="A18:D18"/>
    <mergeCell ref="A19:D19"/>
    <mergeCell ref="A37:D37"/>
    <mergeCell ref="A40:D40"/>
    <mergeCell ref="A38:D38"/>
    <mergeCell ref="A39:D39"/>
    <mergeCell ref="A36:D36"/>
    <mergeCell ref="A22:D22"/>
    <mergeCell ref="A23:D23"/>
    <mergeCell ref="A24:D24"/>
    <mergeCell ref="A21:D21"/>
    <mergeCell ref="A1:E1"/>
    <mergeCell ref="A2:E2"/>
    <mergeCell ref="A5:D5"/>
    <mergeCell ref="A42:A43"/>
    <mergeCell ref="B42:B43"/>
    <mergeCell ref="C42:E42"/>
    <mergeCell ref="A7:D7"/>
    <mergeCell ref="A8:D8"/>
    <mergeCell ref="A10:D10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topLeftCell="A16" zoomScaleNormal="100" zoomScaleSheetLayoutView="100" workbookViewId="0">
      <selection activeCell="B25" sqref="B25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49</v>
      </c>
      <c r="C1" s="28" t="s">
        <v>13</v>
      </c>
    </row>
    <row r="2" spans="1:20" x14ac:dyDescent="0.25">
      <c r="A2" s="29" t="str">
        <f>TEXT(EndData2,"[$-FC19]ДД.ММ.ГГГ")</f>
        <v>26.03.2023</v>
      </c>
      <c r="B2" s="29">
        <f>A2+1</f>
        <v>45012</v>
      </c>
      <c r="C2" s="25" t="str">
        <f>TEXT(B2,"[$-FC19]ДД.ММ.ГГГ")</f>
        <v>27.03.2023</v>
      </c>
      <c r="P2" s="31" t="s">
        <v>12</v>
      </c>
    </row>
    <row r="3" spans="1:20" ht="51.75" customHeight="1" x14ac:dyDescent="0.25">
      <c r="A3" s="22" t="s">
        <v>15</v>
      </c>
      <c r="B3" s="32" t="s">
        <v>16</v>
      </c>
      <c r="C3" s="33" t="s">
        <v>17</v>
      </c>
      <c r="D3" s="33" t="s">
        <v>18</v>
      </c>
      <c r="E3" s="33" t="s">
        <v>19</v>
      </c>
      <c r="F3" s="33" t="s">
        <v>20</v>
      </c>
      <c r="G3" s="33" t="s">
        <v>21</v>
      </c>
      <c r="H3" s="33" t="s">
        <v>22</v>
      </c>
      <c r="I3" s="33" t="s">
        <v>23</v>
      </c>
      <c r="J3" s="33" t="s">
        <v>24</v>
      </c>
      <c r="K3" s="33" t="s">
        <v>25</v>
      </c>
      <c r="L3" s="33" t="s">
        <v>26</v>
      </c>
      <c r="M3" s="33" t="s">
        <v>27</v>
      </c>
      <c r="N3" s="33" t="s">
        <v>28</v>
      </c>
      <c r="O3" s="33" t="s">
        <v>29</v>
      </c>
      <c r="P3" s="34" t="s">
        <v>11</v>
      </c>
    </row>
    <row r="4" spans="1:20" ht="26.25" x14ac:dyDescent="0.25">
      <c r="A4" s="20" t="s">
        <v>31</v>
      </c>
      <c r="B4" s="23">
        <v>30437.587060000002</v>
      </c>
      <c r="C4" s="23">
        <v>43725.006500000003</v>
      </c>
      <c r="D4" s="23"/>
      <c r="E4" s="23"/>
      <c r="F4" s="23"/>
      <c r="G4" s="23"/>
      <c r="H4" s="23"/>
      <c r="I4" s="23"/>
      <c r="J4" s="23">
        <v>150</v>
      </c>
      <c r="K4" s="23"/>
      <c r="L4" s="23"/>
      <c r="M4" s="23"/>
      <c r="N4" s="23"/>
      <c r="O4" s="23"/>
      <c r="P4" s="43">
        <v>74312.593559999994</v>
      </c>
      <c r="Q4" s="31"/>
      <c r="R4" s="31"/>
      <c r="S4" s="31"/>
      <c r="T4" s="31"/>
    </row>
    <row r="5" spans="1:20" ht="39" x14ac:dyDescent="0.25">
      <c r="A5" s="20" t="s">
        <v>32</v>
      </c>
      <c r="B5" s="23">
        <v>925.44899999999996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43">
        <v>925.44899999999996</v>
      </c>
      <c r="Q5" s="31"/>
      <c r="R5" s="31"/>
      <c r="S5" s="31"/>
      <c r="T5" s="31"/>
    </row>
    <row r="6" spans="1:20" ht="102.75" x14ac:dyDescent="0.25">
      <c r="A6" s="20" t="s">
        <v>33</v>
      </c>
      <c r="B6" s="23">
        <v>14767.664049999999</v>
      </c>
      <c r="C6" s="23">
        <v>6149.2331400000003</v>
      </c>
      <c r="D6" s="23"/>
      <c r="E6" s="23"/>
      <c r="F6" s="23"/>
      <c r="G6" s="23"/>
      <c r="H6" s="23"/>
      <c r="I6" s="23"/>
      <c r="J6" s="23"/>
      <c r="K6" s="23">
        <v>1650</v>
      </c>
      <c r="L6" s="23"/>
      <c r="M6" s="23">
        <v>3060.48</v>
      </c>
      <c r="N6" s="23"/>
      <c r="O6" s="23"/>
      <c r="P6" s="43">
        <v>25627.377189999999</v>
      </c>
      <c r="Q6" s="31"/>
      <c r="R6" s="31"/>
      <c r="S6" s="31"/>
      <c r="T6" s="31"/>
    </row>
    <row r="7" spans="1:20" ht="39" x14ac:dyDescent="0.25">
      <c r="A7" s="20" t="s">
        <v>34</v>
      </c>
      <c r="B7" s="23">
        <v>18863.41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43">
        <v>18863.41</v>
      </c>
      <c r="Q7" s="31"/>
      <c r="R7" s="31"/>
      <c r="S7" s="31"/>
      <c r="T7" s="31"/>
    </row>
    <row r="8" spans="1:20" ht="153.75" x14ac:dyDescent="0.25">
      <c r="A8" s="20" t="s">
        <v>35</v>
      </c>
      <c r="B8" s="23"/>
      <c r="C8" s="23"/>
      <c r="D8" s="23"/>
      <c r="E8" s="23">
        <v>10200</v>
      </c>
      <c r="F8" s="23"/>
      <c r="G8" s="23"/>
      <c r="H8" s="23"/>
      <c r="I8" s="23"/>
      <c r="J8" s="23"/>
      <c r="K8" s="23"/>
      <c r="L8" s="23"/>
      <c r="M8" s="23">
        <v>9589.5</v>
      </c>
      <c r="N8" s="23">
        <v>11640.73329</v>
      </c>
      <c r="O8" s="23"/>
      <c r="P8" s="43">
        <v>31430.23329</v>
      </c>
      <c r="Q8" s="31"/>
      <c r="R8" s="31"/>
      <c r="S8" s="31"/>
      <c r="T8" s="31"/>
    </row>
    <row r="9" spans="1:20" ht="90" x14ac:dyDescent="0.25">
      <c r="A9" s="20" t="s">
        <v>36</v>
      </c>
      <c r="B9" s="23"/>
      <c r="C9" s="23"/>
      <c r="D9" s="23"/>
      <c r="E9" s="23">
        <v>500</v>
      </c>
      <c r="F9" s="23"/>
      <c r="G9" s="23"/>
      <c r="H9" s="23"/>
      <c r="I9" s="23"/>
      <c r="J9" s="23"/>
      <c r="K9" s="23"/>
      <c r="L9" s="23"/>
      <c r="M9" s="23">
        <v>1271.95</v>
      </c>
      <c r="N9" s="23"/>
      <c r="O9" s="23"/>
      <c r="P9" s="43">
        <v>1771.95</v>
      </c>
      <c r="Q9" s="31"/>
      <c r="R9" s="31"/>
      <c r="S9" s="31"/>
      <c r="T9" s="31"/>
    </row>
    <row r="10" spans="1:20" ht="128.25" x14ac:dyDescent="0.25">
      <c r="A10" s="20" t="s">
        <v>37</v>
      </c>
      <c r="B10" s="23">
        <v>23.306080000000001</v>
      </c>
      <c r="C10" s="23"/>
      <c r="D10" s="23"/>
      <c r="E10" s="23"/>
      <c r="F10" s="23"/>
      <c r="G10" s="23"/>
      <c r="H10" s="23"/>
      <c r="I10" s="23"/>
      <c r="J10" s="23">
        <v>3.7250000000000001</v>
      </c>
      <c r="K10" s="23"/>
      <c r="L10" s="23"/>
      <c r="M10" s="23"/>
      <c r="N10" s="23"/>
      <c r="O10" s="23"/>
      <c r="P10" s="43">
        <v>27.031079999999999</v>
      </c>
      <c r="Q10" s="31"/>
      <c r="R10" s="31"/>
      <c r="S10" s="31"/>
      <c r="T10" s="31"/>
    </row>
    <row r="11" spans="1:20" ht="77.25" x14ac:dyDescent="0.25">
      <c r="A11" s="20" t="s">
        <v>38</v>
      </c>
      <c r="B11" s="23">
        <v>150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43">
        <v>150</v>
      </c>
      <c r="Q11" s="31"/>
      <c r="R11" s="31"/>
      <c r="S11" s="31"/>
      <c r="T11" s="31"/>
    </row>
    <row r="12" spans="1:20" ht="115.5" x14ac:dyDescent="0.25">
      <c r="A12" s="20" t="s">
        <v>39</v>
      </c>
      <c r="B12" s="23"/>
      <c r="C12" s="23"/>
      <c r="D12" s="23"/>
      <c r="E12" s="23">
        <v>16.75</v>
      </c>
      <c r="F12" s="23"/>
      <c r="G12" s="23"/>
      <c r="H12" s="23"/>
      <c r="I12" s="23"/>
      <c r="J12" s="23"/>
      <c r="K12" s="23"/>
      <c r="L12" s="23"/>
      <c r="M12" s="23">
        <v>237.7</v>
      </c>
      <c r="N12" s="23"/>
      <c r="O12" s="23"/>
      <c r="P12" s="43">
        <v>254.45</v>
      </c>
      <c r="Q12" s="31"/>
      <c r="R12" s="31"/>
      <c r="S12" s="31"/>
      <c r="T12" s="31"/>
    </row>
    <row r="13" spans="1:20" ht="115.5" x14ac:dyDescent="0.25">
      <c r="A13" s="20" t="s">
        <v>40</v>
      </c>
      <c r="B13" s="23"/>
      <c r="C13" s="23"/>
      <c r="D13" s="23"/>
      <c r="E13" s="23">
        <v>6361</v>
      </c>
      <c r="F13" s="23"/>
      <c r="G13" s="23"/>
      <c r="H13" s="23"/>
      <c r="I13" s="23">
        <v>904</v>
      </c>
      <c r="J13" s="23"/>
      <c r="K13" s="23"/>
      <c r="L13" s="23"/>
      <c r="M13" s="23">
        <v>2112</v>
      </c>
      <c r="N13" s="23">
        <v>4230.6666599999999</v>
      </c>
      <c r="O13" s="23"/>
      <c r="P13" s="43">
        <v>13607.666660000001</v>
      </c>
      <c r="Q13" s="31"/>
      <c r="R13" s="31"/>
      <c r="S13" s="31"/>
      <c r="T13" s="31"/>
    </row>
    <row r="14" spans="1:20" ht="90" x14ac:dyDescent="0.25">
      <c r="A14" s="20" t="s">
        <v>41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78.7</v>
      </c>
      <c r="N14" s="23">
        <v>119.7</v>
      </c>
      <c r="O14" s="23"/>
      <c r="P14" s="43">
        <v>198.4</v>
      </c>
      <c r="Q14" s="31"/>
      <c r="R14" s="31"/>
      <c r="S14" s="31"/>
      <c r="T14" s="31"/>
    </row>
    <row r="15" spans="1:20" ht="51.75" x14ac:dyDescent="0.25">
      <c r="A15" s="20" t="s">
        <v>42</v>
      </c>
      <c r="B15" s="23"/>
      <c r="C15" s="23"/>
      <c r="D15" s="23">
        <v>299.83999999999997</v>
      </c>
      <c r="E15" s="23"/>
      <c r="F15" s="23"/>
      <c r="G15" s="23">
        <v>359.58332999999999</v>
      </c>
      <c r="H15" s="23">
        <v>104.30800000000001</v>
      </c>
      <c r="I15" s="23"/>
      <c r="J15" s="23">
        <v>308.5</v>
      </c>
      <c r="K15" s="23"/>
      <c r="L15" s="23"/>
      <c r="M15" s="23"/>
      <c r="N15" s="23"/>
      <c r="O15" s="23"/>
      <c r="P15" s="43">
        <v>1072.2313300000001</v>
      </c>
      <c r="Q15" s="31"/>
      <c r="R15" s="31"/>
      <c r="S15" s="31"/>
      <c r="T15" s="31"/>
    </row>
    <row r="16" spans="1:20" ht="217.5" x14ac:dyDescent="0.25">
      <c r="A16" s="20" t="s">
        <v>43</v>
      </c>
      <c r="B16" s="23"/>
      <c r="C16" s="23">
        <v>252.18680000000001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43">
        <v>252.18680000000001</v>
      </c>
      <c r="Q16" s="31"/>
      <c r="R16" s="31"/>
      <c r="S16" s="31"/>
      <c r="T16" s="31"/>
    </row>
    <row r="17" spans="1:20" ht="26.25" x14ac:dyDescent="0.25">
      <c r="A17" s="20" t="s">
        <v>44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>
        <v>921.69</v>
      </c>
      <c r="P17" s="43">
        <v>921.69</v>
      </c>
      <c r="Q17" s="31"/>
      <c r="R17" s="31"/>
      <c r="S17" s="31"/>
      <c r="T17" s="31"/>
    </row>
    <row r="18" spans="1:20" ht="128.25" x14ac:dyDescent="0.25">
      <c r="A18" s="20" t="s">
        <v>45</v>
      </c>
      <c r="B18" s="23">
        <v>14927.00605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43">
        <v>14927.00605</v>
      </c>
      <c r="Q18" s="31"/>
      <c r="R18" s="31"/>
      <c r="S18" s="31"/>
      <c r="T18" s="31"/>
    </row>
    <row r="19" spans="1:20" ht="64.5" x14ac:dyDescent="0.25">
      <c r="A19" s="20" t="s">
        <v>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>
        <v>87.1203</v>
      </c>
      <c r="M19" s="23"/>
      <c r="N19" s="23"/>
      <c r="O19" s="23"/>
      <c r="P19" s="43">
        <v>87.1203</v>
      </c>
      <c r="Q19" s="31"/>
      <c r="R19" s="31"/>
      <c r="S19" s="31"/>
      <c r="T19" s="31"/>
    </row>
    <row r="20" spans="1:20" ht="39" x14ac:dyDescent="0.25">
      <c r="A20" s="20" t="s">
        <v>47</v>
      </c>
      <c r="B20" s="23">
        <v>942.56799999999998</v>
      </c>
      <c r="C20" s="23">
        <v>1621.45</v>
      </c>
      <c r="D20" s="23">
        <v>-206.185</v>
      </c>
      <c r="E20" s="23"/>
      <c r="F20" s="23"/>
      <c r="G20" s="23">
        <v>487.63</v>
      </c>
      <c r="H20" s="23"/>
      <c r="I20" s="23"/>
      <c r="J20" s="23">
        <v>608.86699999999996</v>
      </c>
      <c r="K20" s="23">
        <v>460.20800000000003</v>
      </c>
      <c r="L20" s="23">
        <v>82.478999999999999</v>
      </c>
      <c r="M20" s="23"/>
      <c r="N20" s="23"/>
      <c r="O20" s="23"/>
      <c r="P20" s="43">
        <v>3997.0169999999998</v>
      </c>
      <c r="Q20" s="31"/>
      <c r="R20" s="31"/>
      <c r="S20" s="31"/>
      <c r="T20" s="31"/>
    </row>
    <row r="21" spans="1:20" x14ac:dyDescent="0.25">
      <c r="A21" s="21" t="s">
        <v>48</v>
      </c>
      <c r="B21" s="24">
        <v>81036.990239999999</v>
      </c>
      <c r="C21" s="24">
        <v>51747.87644</v>
      </c>
      <c r="D21" s="24">
        <v>93.655000000000001</v>
      </c>
      <c r="E21" s="24">
        <v>17077.75</v>
      </c>
      <c r="F21" s="24"/>
      <c r="G21" s="24">
        <v>847.21333000000004</v>
      </c>
      <c r="H21" s="24">
        <v>104.30800000000001</v>
      </c>
      <c r="I21" s="24">
        <v>904</v>
      </c>
      <c r="J21" s="24">
        <v>1071.0920000000001</v>
      </c>
      <c r="K21" s="24">
        <v>2110.2080000000001</v>
      </c>
      <c r="L21" s="24">
        <v>169.5993</v>
      </c>
      <c r="M21" s="24">
        <v>16350.33</v>
      </c>
      <c r="N21" s="24">
        <v>15991.09995</v>
      </c>
      <c r="O21" s="24">
        <v>921.69</v>
      </c>
      <c r="P21" s="43">
        <v>188425.81226000001</v>
      </c>
      <c r="Q21" s="39"/>
      <c r="R21" s="39"/>
      <c r="S21" s="39"/>
      <c r="T21" s="39"/>
    </row>
    <row r="22" spans="1:20" x14ac:dyDescent="0.25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20" x14ac:dyDescent="0.25">
      <c r="A23" s="35" t="s">
        <v>30</v>
      </c>
      <c r="B23" s="44">
        <f>P21+Учреждения!B73</f>
        <v>1344948.65393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20" ht="32.25" customHeight="1" x14ac:dyDescent="0.25">
      <c r="A24" s="35" t="str">
        <f>CONCATENATE("Остатки бюджетных средств на ",C2,"г.")</f>
        <v>Остатки бюджетных средств на 27.03.2023г.</v>
      </c>
      <c r="B24" s="44">
        <v>7054091.4000000004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2023-03-27T22:34:22Z</dcterms:modified>
</cp:coreProperties>
</file>