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Учреждения!$46:$47</definedName>
    <definedName name="_xlnm.Print_Area" localSheetId="1">'Муниципальные районы'!$A$1:$P$36</definedName>
    <definedName name="_xlnm.Print_Area" localSheetId="0">Учреждения!$A$1:$E$83</definedName>
  </definedNames>
  <calcPr calcId="162913"/>
</workbook>
</file>

<file path=xl/calcChain.xml><?xml version="1.0" encoding="utf-8"?>
<calcChain xmlns="http://schemas.openxmlformats.org/spreadsheetml/2006/main">
  <c r="E8" i="1" l="1"/>
  <c r="B35" i="2" l="1"/>
  <c r="E42" i="1" s="1"/>
  <c r="E10" i="1" l="1"/>
  <c r="A2" i="2" l="1"/>
  <c r="B2" i="2" s="1"/>
  <c r="C2" i="2" s="1"/>
  <c r="A36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<sst xmlns="http://schemas.openxmlformats.org/spreadsheetml/2006/main" count="134" uniqueCount="133">
  <si>
    <t xml:space="preserve"> Справка о доходах и расходах краевого бюджета</t>
  </si>
  <si>
    <t>тыс.рублей</t>
  </si>
  <si>
    <t>Доходы</t>
  </si>
  <si>
    <t>Собственные доходы</t>
  </si>
  <si>
    <t>Финансовая помощь из федерального бюджета - всего, в том числе: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</si>
  <si>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</si>
  <si>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</si>
  <si>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</si>
  <si>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</si>
  <si>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</si>
  <si>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</si>
  <si>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</si>
  <si>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</si>
  <si>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</si>
  <si>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</si>
  <si>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</si>
  <si>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</si>
  <si>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</si>
  <si>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</si>
  <si>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</si>
  <si>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</si>
  <si>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</si>
  <si>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</si>
  <si>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</si>
  <si>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</si>
  <si>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</si>
  <si>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</si>
  <si>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</si>
  <si>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</si>
  <si>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</si>
  <si>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Дотации на выравнивание бюджетной обеспеченности муниципальных районов (муниципальных, городских округов)</t>
  </si>
  <si>
    <t>Дотации на поддержку мер по обеспечению сбалансированности бюджетов</t>
  </si>
  <si>
    <t>Субсидии местным бюджетам на софинансирование расходов на оплату труда работников муниципальных учреждений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</si>
  <si>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</si>
  <si>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Субвенции для осуществления  государственных полномочий Камчатского края по созданию и организации деятельности муниципальных комиссий по делам несовершеннолетних и защите их прав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</si>
  <si>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</si>
  <si>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Камчатского края по вопросам предоставления мер социальной поддержки отдельным категориям граждан, проживающих в Камчатском крае, по проезду на автомобильном транспорте общего пользования городского сообщения</t>
  </si>
  <si>
    <t>Субвенции для осуществления  государственных полномочий по опеке и попечительству в Камчатском крае в части  расходов на выплату вознаграждения опекунам совершеннолетних недееспособных граждан, проживающим в Камчатском крае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</si>
  <si>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</si>
  <si>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</si>
  <si>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</si>
  <si>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</si>
  <si>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для осуществления  государственных полномочий Камчатского края в части расходов на предоставление  единовременной денежной выплаты гражданам, усыновившим (удочерившим) ребенка (детей)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</si>
  <si>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</si>
  <si>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</si>
  <si>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</si>
  <si>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для осуществления  государственных полномочий Камчатского края  по оказанию государственной социальной помощи на основании социального контракта малоимущим гражданам</t>
  </si>
  <si>
    <t>Субвенции на осуществление  отдельных государственных полномочий Камчатского края в области обращения с животными без владельцев</t>
  </si>
  <si>
    <t>Субвенции на выполнение государственных полномочий Камчатского края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</si>
  <si>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Субвенции для осуществления отдельных государственных полномочий Камчатского края по осуществлению регионального государственного жилищного контроля (надзора) и регионального государственного лицензионного контроля за осуществлением предпринимательской деятельности по управлению многоквартирными домами</t>
  </si>
  <si>
    <t>Субвенции для осуществления  государственных полномочий Камчатского края по предоставлению гражданам, находящимся в трудной жизненной ситуации, проживающим в Камчатском крае, социальной поддержки в форме материальной помощи</t>
  </si>
  <si>
    <t>Государственная поддержка организаций, входящих в систему спортивной подготовки</t>
  </si>
  <si>
    <t>Создание и модернизация объектов спортивной инфраструктуры региональной собственности (муниципальной собственности) для занятий физической культурой и спортом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</si>
  <si>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</si>
  <si>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Приобретение спортивного оборудования и инвентаря для приведения организаций дополнительного образования со специальным наименованием "спортивная школа", использующих в своем наименовании слово "олимпийский" или образованные на его основе слова или словосочетания, в нормативное состояние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</si>
  <si>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</si>
  <si>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Реализация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 (Реализация проекта «1000 дворов» (благоустройство не менее 19 дворовых территорий) в 2023 году)</t>
  </si>
  <si>
    <t>Оказание государственной социальной помощи на основании социального контракта отдельным категориям граждан</t>
  </si>
  <si>
    <t>Единая субсидия на достижение показателей государственной программы Российской Федерации "Реализация государственной национальной политики"</t>
  </si>
  <si>
    <t>Всего:</t>
  </si>
  <si>
    <t>16.04.2023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</si>
  <si>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</si>
  <si>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</si>
  <si>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</si>
  <si>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Администрация Губернатора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</si>
  <si>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</si>
  <si>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</si>
  <si>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</si>
  <si>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</si>
  <si>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</si>
  <si>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и жилищной политики Камчатского края</t>
  </si>
  <si>
    <t>Министерство образования Камчатского края</t>
  </si>
  <si>
    <t>Министерство здравоохранения Камчатского края</t>
  </si>
  <si>
    <t>Министерство социального благополучия и семейной политики Камчатского края</t>
  </si>
  <si>
    <t>Министерство культуры Камчатского края</t>
  </si>
  <si>
    <t>Министерство по чрезвычайным ситуациям Камчатского края</t>
  </si>
  <si>
    <t>Министерство цифрового развития Камчатского края</t>
  </si>
  <si>
    <t>Министерство имущественных и земельных отношений Камчатского края</t>
  </si>
  <si>
    <t>Министерство труда и развития кадрового потенциала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</si>
  <si>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</si>
  <si>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</si>
  <si>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</si>
  <si>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</si>
  <si>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</si>
  <si>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</si>
  <si>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Избирательная комиссия Камчатского края</t>
  </si>
  <si>
    <t>Министерство экономического развития Камчатского края</t>
  </si>
  <si>
    <t>Петропавловск-Камчатская городская территориальная избирательная комиссия</t>
  </si>
  <si>
    <t>Министерство спорта Камчатского края</t>
  </si>
  <si>
    <t>Агентство лесного хозяйства Камчатского края</t>
  </si>
  <si>
    <t>Министерство туризма Камчатского края</t>
  </si>
  <si>
    <t>Служба охраны объектов культурного наследия Камчатского края</t>
  </si>
  <si>
    <t>Агентство записи актов гражданского состояния и архивного дела Камчатского края</t>
  </si>
  <si>
    <t>Министерство по делам местного самоуправления и развитию Корякского округа Камчатского края</t>
  </si>
  <si>
    <t>Министерство развития гражданского общества и молодежи Камчатского края</t>
  </si>
  <si>
    <t>Елизовская территориальная избирательная комиссия</t>
  </si>
  <si>
    <t>ИТОГО</t>
  </si>
  <si>
    <t>10.04.2023</t>
  </si>
  <si>
    <t>Субсидии бюджетам субъектов Российской Федерации на выплату региональных социальных доплат к пенсии</t>
  </si>
  <si>
    <t>Субсидии бюджетам субъектов Российской Федерации на осуществление единовременной выплаты при рождении первого ребенка, а также предоставление регионального материнского (семейного) капитала при рождении второго ребенка в субъектах Российской Федерации, входящих в состав Дальневосточного федерального округа</t>
  </si>
  <si>
    <t>Субсидии бюджетам 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</si>
  <si>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Субсидии бюджетам субъектов Российской Федерации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</si>
  <si>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Субсидии бюджетам субъектов Российской Федерации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</si>
  <si>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Субсидии бюджетам на создание системы долговременного ухода за гражданами пожилого возраста и инвалидами</t>
  </si>
  <si>
    <t>Субсидии бюджетам субъектов Российской Федерации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</si>
  <si>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Субсидии бюджетам на создание и обеспечение функционирования центров опережающей профессиональной подготовки</t>
  </si>
  <si>
    <t>Субсидии бюджетам субъектов Российской Федерации на осуществление ежемесячных выплат на детей в возрасте от трех до семи лет включительно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</si>
  <si>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</si>
  <si>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субъектов Российской Федерации на софинансирование расходов, связанных с оказанием государственной социальной помощи на основании социального контракта отдельным категориям граждан</t>
  </si>
  <si>
    <t>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</t>
  </si>
  <si>
    <t>Субсидии бюджетам на реализацию мероприятий по обеспечению жильем молодых семей</t>
  </si>
  <si>
    <t>Субсидии бюджетам на стимулирование развития приоритетных подотраслей агропромышленного комплекса и развитие малых форм хозяйствования</t>
  </si>
  <si>
    <t xml:space="preserve">Субсидия бюджетам субъектов Российской Федерации на достижение показателей государственной программы Российской Федерации "Реализация государственной национальной политики" </t>
  </si>
  <si>
    <t>Субсидии бюджетам на поддержку отрасли культуры</t>
  </si>
  <si>
    <t>Субсидии бюджетам субъектов Российской Федерации на обеспечение закупки авиационных работ в целях оказания медицинской помощи</t>
  </si>
  <si>
    <t>Субсидии бюджетам на реализацию программ формирования современной городской среды</t>
  </si>
  <si>
    <t>Субсидии бюджетам субъектов Российской Федерации на софинансирование создания и (или) модернизации инфраструктуры в сфере культуры региональной (муниципальной) собственности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</si>
  <si>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</si>
  <si>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субъектов Российской Федерации на осуществление отдельных полномочий в области лесных отношений</t>
  </si>
  <si>
    <t>Субвенции бюджетам на оплату жилищно-коммунальных услуг отдельным категориям граждан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</si>
  <si>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N 1032-I "О занятости населения в Российской Федерации"</t>
  </si>
  <si>
    <t>Субвенции бюджетам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</t>
  </si>
  <si>
    <t>Единая субвенция бюджетам субъектов Российской Федерации и бюджету г. Байконура</t>
  </si>
  <si>
    <t>Межбюджетные трансферты,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</t>
  </si>
  <si>
    <t>Межбюджетные трансферты, передаваемые бюджетам субъектов Российской Федерации на реализацию дополнительных мероприятий, направленных на снижение напряженности на рынке труда субъектов Российской Федерации, по организации временного трудоустройства</t>
  </si>
  <si>
    <t>Межбюджетные трансферты, передаваемые бюджетам субъектов Российской Федерации на реализацию дополнительных мероприятий, направленных на снижение напряженности на рынке труда субъектов Российской Федерации, по организации общественных работ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</si>
  <si>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</si>
  <si>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</si>
  <si>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>Безвозмездные поступления в бюджеты субъектов Российской Федерации от государственной корпорации - Фонда содействия реформированию жилищно-коммунального хозяйства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</t>
  </si>
  <si>
    <t>Привлечение остатков средств на единый счет краевого бюджета с казначейских счетов</t>
  </si>
  <si>
    <t>Справочно:</t>
  </si>
  <si>
    <t>Привлечение остатков средств на единый счет краевого бюджета с казначейских счетов для осуществления и отражения операций с денежными средствами, поступающими во временное распоряжение получателей средств краевого бюджета, с денежными средствами краевых государственных бюджетных и автономных учреждений, с денежными средствами получателей средств из краевого бюджета, с денежными средствами участников казначейского сопровождения, с денежными средствами территориального фонда обязательного медицинского страхования Камчатского края (с 01.01.2023 по 16.04.2023)</t>
  </si>
  <si>
    <t>Всего доходов с учетом привлеченных средств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</si>
</sst>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##\ ###\ ###\ ###\ ##0.0"/>
  </numFmts>
  <fonts count="19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charset val="204"/>
    </font>
    <font>
      <sz val="10"/>
      <color rgb="FF000000"/>
      <name val="Times New Roman"/>
      <family val="2"/>
    </font>
    <font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6" fillId="0" borderId="0"/>
    <xf numFmtId="0" fontId="16" fillId="0" borderId="0" applyNumberFormat="0" applyBorder="0" applyAlignment="0"/>
  </cellStyleXfs>
  <cellXfs count="69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wrapText="1"/>
    </xf>
    <xf numFmtId="49" fontId="5" fillId="2" borderId="4" xfId="0" applyNumberFormat="1" applyFont="1" applyFill="1" applyBorder="1" applyAlignment="1">
      <alignment horizontal="left" wrapText="1"/>
    </xf>
    <xf numFmtId="0" fontId="7" fillId="0" borderId="4" xfId="0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0" fontId="8" fillId="2" borderId="0" xfId="0" applyFont="1" applyFill="1" applyBorder="1" applyAlignment="1"/>
    <xf numFmtId="14" fontId="9" fillId="0" borderId="0" xfId="0" applyNumberFormat="1" applyFont="1"/>
    <xf numFmtId="0" fontId="10" fillId="0" borderId="0" xfId="0" applyFont="1"/>
    <xf numFmtId="0" fontId="1" fillId="2" borderId="0" xfId="0" applyFont="1" applyFill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164" fontId="6" fillId="2" borderId="4" xfId="0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14" fillId="0" borderId="0" xfId="0" applyNumberFormat="1" applyFont="1"/>
    <xf numFmtId="0" fontId="14" fillId="0" borderId="0" xfId="0" applyFont="1"/>
    <xf numFmtId="14" fontId="12" fillId="0" borderId="0" xfId="0" applyNumberFormat="1" applyFont="1"/>
    <xf numFmtId="0" fontId="15" fillId="0" borderId="0" xfId="0" applyFont="1"/>
    <xf numFmtId="0" fontId="12" fillId="0" borderId="0" xfId="0" applyFont="1" applyAlignment="1">
      <alignment horizontal="right"/>
    </xf>
    <xf numFmtId="164" fontId="3" fillId="0" borderId="4" xfId="0" applyNumberFormat="1" applyFont="1" applyBorder="1" applyAlignment="1">
      <alignment horizontal="right" wrapText="1"/>
    </xf>
    <xf numFmtId="164" fontId="2" fillId="0" borderId="4" xfId="0" applyNumberFormat="1" applyFont="1" applyBorder="1" applyAlignment="1">
      <alignment horizontal="right" wrapText="1"/>
    </xf>
    <xf numFmtId="164" fontId="5" fillId="2" borderId="4" xfId="0" applyNumberFormat="1" applyFont="1" applyFill="1" applyBorder="1" applyAlignment="1">
      <alignment horizontal="right" wrapText="1"/>
    </xf>
    <xf numFmtId="164" fontId="7" fillId="0" borderId="4" xfId="0" applyNumberFormat="1" applyFont="1" applyBorder="1" applyAlignment="1">
      <alignment horizontal="right"/>
    </xf>
    <xf numFmtId="166" fontId="17" fillId="0" borderId="4" xfId="1" applyNumberFormat="1" applyFont="1" applyFill="1" applyBorder="1" applyAlignment="1" applyProtection="1">
      <alignment horizontal="right" vertical="center"/>
    </xf>
    <xf numFmtId="164" fontId="18" fillId="0" borderId="4" xfId="0" applyNumberFormat="1" applyFont="1" applyFill="1" applyBorder="1" applyAlignment="1">
      <alignment horizontal="right" vertical="center" wrapText="1"/>
    </xf>
    <xf numFmtId="164" fontId="12" fillId="0" borderId="0" xfId="0" applyNumberFormat="1" applyFont="1"/>
    <xf numFmtId="0" fontId="3" fillId="0" borderId="1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49" fontId="17" fillId="0" borderId="4" xfId="1" applyNumberFormat="1" applyFont="1" applyFill="1" applyBorder="1" applyAlignment="1" applyProtection="1">
      <alignment horizontal="left" vertical="center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164" fontId="18" fillId="0" borderId="4" xfId="0" applyNumberFormat="1" applyFont="1" applyFill="1" applyBorder="1" applyAlignment="1">
      <alignment horizontal="left" wrapText="1"/>
    </xf>
    <xf numFmtId="0" fontId="18" fillId="0" borderId="4" xfId="0" applyFont="1" applyFill="1" applyBorder="1" applyAlignment="1">
      <alignment horizontal="left" wrapText="1"/>
    </xf>
    <xf numFmtId="0" fontId="18" fillId="0" borderId="4" xfId="0" applyFont="1" applyBorder="1" applyAlignment="1">
      <alignment horizontal="left" wrapText="1"/>
    </xf>
    <xf numFmtId="0" fontId="18" fillId="0" borderId="4" xfId="0" applyFont="1" applyBorder="1" applyAlignment="1">
      <alignment horizontal="left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tabSelected="1" view="pageBreakPreview" zoomScaleNormal="100" zoomScaleSheetLayoutView="100" workbookViewId="0">
      <selection activeCell="A8" sqref="A8:D8"/>
    </sheetView>
  </sheetViews>
  <sheetFormatPr defaultColWidth="8.7109375" defaultRowHeight="15" x14ac:dyDescent="0.25"/>
  <cols>
    <col min="1" max="1" width="69.28515625" style="30" customWidth="1"/>
    <col min="2" max="2" width="13.85546875" style="30" customWidth="1"/>
    <col min="3" max="4" width="14.42578125" style="30" customWidth="1"/>
    <col min="5" max="5" width="14" style="30" customWidth="1"/>
    <col min="6" max="6" width="12.5703125" style="30" customWidth="1"/>
    <col min="7" max="7" width="16" style="30" bestFit="1" customWidth="1"/>
    <col min="8" max="8" width="8.7109375" style="30"/>
    <col min="9" max="9" width="10.140625" style="30" bestFit="1" customWidth="1"/>
    <col min="10" max="16384" width="8.7109375" style="30"/>
  </cols>
  <sheetData>
    <row r="1" spans="1:9" ht="15.75" x14ac:dyDescent="0.25">
      <c r="A1" s="58" t="s">
        <v>0</v>
      </c>
      <c r="B1" s="58"/>
      <c r="C1" s="58"/>
      <c r="D1" s="58"/>
      <c r="E1" s="58"/>
      <c r="F1" s="36" t="s">
        <v>97</v>
      </c>
      <c r="G1" s="37" t="str">
        <f>TEXT(F1,"[$-FC19]ДД ММММ")</f>
        <v>10 апреля</v>
      </c>
      <c r="H1" s="37" t="str">
        <f>TEXT(F1,"[$-FC19]ДД.ММ.ГГГ \г")</f>
        <v>10.04.2023 г</v>
      </c>
    </row>
    <row r="2" spans="1:9" ht="15.75" x14ac:dyDescent="0.25">
      <c r="A2" s="58" t="str">
        <f>CONCATENATE("с ",G1," по ",G2,"ода")</f>
        <v>с 10 апреля по 16 апреля 2023 года</v>
      </c>
      <c r="B2" s="58"/>
      <c r="C2" s="58"/>
      <c r="D2" s="58"/>
      <c r="E2" s="58"/>
      <c r="F2" s="36" t="s">
        <v>60</v>
      </c>
      <c r="G2" s="37" t="str">
        <f>TEXT(F2,"[$-FC19]ДД ММММ ГГГ \г")</f>
        <v>16 апреля 2023 г</v>
      </c>
      <c r="H2" s="37" t="str">
        <f>TEXT(F2,"[$-FC19]ДД.ММ.ГГГ \г")</f>
        <v>16.04.2023 г</v>
      </c>
      <c r="I2" s="38"/>
    </row>
    <row r="3" spans="1:9" x14ac:dyDescent="0.25">
      <c r="A3" s="1"/>
      <c r="B3" s="2"/>
      <c r="C3" s="2"/>
      <c r="D3" s="2"/>
      <c r="E3" s="3"/>
    </row>
    <row r="4" spans="1:9" x14ac:dyDescent="0.25">
      <c r="A4" s="4"/>
      <c r="B4" s="5"/>
      <c r="C4" s="5"/>
      <c r="D4" s="6"/>
      <c r="E4" s="7" t="s">
        <v>1</v>
      </c>
    </row>
    <row r="5" spans="1:9" x14ac:dyDescent="0.25">
      <c r="A5" s="59" t="str">
        <f>CONCATENATE("Остатки средств на ",H1,".")</f>
        <v>Остатки средств на 10.04.2023 г.</v>
      </c>
      <c r="B5" s="60"/>
      <c r="C5" s="60"/>
      <c r="D5" s="61"/>
      <c r="E5" s="44">
        <v>10098285.800000001</v>
      </c>
      <c r="F5" s="38"/>
    </row>
    <row r="6" spans="1:9" x14ac:dyDescent="0.25">
      <c r="A6" s="9"/>
      <c r="B6" s="10"/>
      <c r="C6" s="10"/>
      <c r="D6" s="10"/>
      <c r="E6" s="11"/>
    </row>
    <row r="7" spans="1:9" x14ac:dyDescent="0.25">
      <c r="A7" s="66" t="s">
        <v>2</v>
      </c>
      <c r="B7" s="67"/>
      <c r="C7" s="67"/>
      <c r="D7" s="67"/>
      <c r="E7" s="12"/>
    </row>
    <row r="8" spans="1:9" x14ac:dyDescent="0.25">
      <c r="A8" s="53" t="s">
        <v>3</v>
      </c>
      <c r="B8" s="67"/>
      <c r="C8" s="67"/>
      <c r="D8" s="67"/>
      <c r="E8" s="8">
        <f>E42-E10-E9</f>
        <v>-105724.18110000121</v>
      </c>
    </row>
    <row r="9" spans="1:9" x14ac:dyDescent="0.25">
      <c r="A9" s="48" t="s">
        <v>129</v>
      </c>
      <c r="B9" s="49"/>
      <c r="C9" s="49"/>
      <c r="D9" s="50"/>
      <c r="E9" s="8">
        <v>1024926.3</v>
      </c>
    </row>
    <row r="10" spans="1:9" x14ac:dyDescent="0.25">
      <c r="A10" s="68" t="s">
        <v>4</v>
      </c>
      <c r="B10" s="67"/>
      <c r="C10" s="67"/>
      <c r="D10" s="67"/>
      <c r="E10" s="13">
        <f>SUM(E11:E41)</f>
        <v>304164.09999999998</v>
      </c>
      <c r="F10" s="47"/>
    </row>
    <row r="11" spans="1:9" ht="15.75" customHeight="1" x14ac:dyDescent="0.25">
      <c r="A11" s="51" t="s">
        <v>98</v>
      </c>
      <c r="B11" s="51"/>
      <c r="C11" s="51"/>
      <c r="D11" s="51"/>
      <c r="E11" s="45">
        <v>67850.100000000006</v>
      </c>
    </row>
    <row r="12" spans="1:9" ht="44.25" customHeight="1" x14ac:dyDescent="0.25">
      <c r="A12" s="51" t="s">
        <v>99</v>
      </c>
      <c r="B12" s="51"/>
      <c r="C12" s="51"/>
      <c r="D12" s="51"/>
      <c r="E12" s="45">
        <v>4504.2</v>
      </c>
    </row>
    <row r="13" spans="1:9" ht="28.5" customHeight="1" x14ac:dyDescent="0.25">
      <c r="A13" s="51" t="s">
        <v>100</v>
      </c>
      <c r="B13" s="51"/>
      <c r="C13" s="51"/>
      <c r="D13" s="51"/>
      <c r="E13" s="45">
        <v>1811.5</v>
      </c>
    </row>
    <row r="14" spans="1:9" ht="28.5" customHeight="1" x14ac:dyDescent="0.25">
      <c r="A14" s="51" t="s">
        <v>101</v>
      </c>
      <c r="B14" s="51"/>
      <c r="C14" s="51"/>
      <c r="D14" s="51"/>
      <c r="E14" s="45">
        <v>3419.6</v>
      </c>
    </row>
    <row r="15" spans="1:9" ht="28.5" customHeight="1" x14ac:dyDescent="0.25">
      <c r="A15" s="51" t="s">
        <v>102</v>
      </c>
      <c r="B15" s="51"/>
      <c r="C15" s="51"/>
      <c r="D15" s="51"/>
      <c r="E15" s="45">
        <v>3508.6</v>
      </c>
    </row>
    <row r="16" spans="1:9" ht="17.25" customHeight="1" x14ac:dyDescent="0.25">
      <c r="A16" s="51" t="s">
        <v>103</v>
      </c>
      <c r="B16" s="51"/>
      <c r="C16" s="51"/>
      <c r="D16" s="51"/>
      <c r="E16" s="45">
        <v>709</v>
      </c>
    </row>
    <row r="17" spans="1:5" ht="39" customHeight="1" x14ac:dyDescent="0.25">
      <c r="A17" s="51" t="s">
        <v>104</v>
      </c>
      <c r="B17" s="51"/>
      <c r="C17" s="51"/>
      <c r="D17" s="51"/>
      <c r="E17" s="45">
        <v>14180.6</v>
      </c>
    </row>
    <row r="18" spans="1:5" ht="21.75" customHeight="1" x14ac:dyDescent="0.25">
      <c r="A18" s="51" t="s">
        <v>105</v>
      </c>
      <c r="B18" s="51"/>
      <c r="C18" s="51"/>
      <c r="D18" s="51"/>
      <c r="E18" s="45">
        <v>22036.1</v>
      </c>
    </row>
    <row r="19" spans="1:5" ht="28.5" customHeight="1" x14ac:dyDescent="0.25">
      <c r="A19" s="51" t="s">
        <v>106</v>
      </c>
      <c r="B19" s="51"/>
      <c r="C19" s="51"/>
      <c r="D19" s="51"/>
      <c r="E19" s="45">
        <v>1084.8</v>
      </c>
    </row>
    <row r="20" spans="1:5" ht="28.5" customHeight="1" x14ac:dyDescent="0.25">
      <c r="A20" s="51" t="s">
        <v>107</v>
      </c>
      <c r="B20" s="51"/>
      <c r="C20" s="51"/>
      <c r="D20" s="51"/>
      <c r="E20" s="45">
        <v>15375.5</v>
      </c>
    </row>
    <row r="21" spans="1:5" ht="28.5" customHeight="1" x14ac:dyDescent="0.25">
      <c r="A21" s="51" t="s">
        <v>108</v>
      </c>
      <c r="B21" s="51"/>
      <c r="C21" s="51"/>
      <c r="D21" s="51"/>
      <c r="E21" s="45">
        <v>5032.7</v>
      </c>
    </row>
    <row r="22" spans="1:5" ht="28.5" customHeight="1" x14ac:dyDescent="0.25">
      <c r="A22" s="51" t="s">
        <v>109</v>
      </c>
      <c r="B22" s="51"/>
      <c r="C22" s="51"/>
      <c r="D22" s="51"/>
      <c r="E22" s="45">
        <v>212.5</v>
      </c>
    </row>
    <row r="23" spans="1:5" ht="23.25" customHeight="1" x14ac:dyDescent="0.25">
      <c r="A23" s="51" t="s">
        <v>110</v>
      </c>
      <c r="B23" s="51"/>
      <c r="C23" s="51"/>
      <c r="D23" s="51"/>
      <c r="E23" s="45">
        <v>2278.3000000000002</v>
      </c>
    </row>
    <row r="24" spans="1:5" ht="28.5" customHeight="1" x14ac:dyDescent="0.25">
      <c r="A24" s="51" t="s">
        <v>111</v>
      </c>
      <c r="B24" s="51"/>
      <c r="C24" s="51"/>
      <c r="D24" s="51"/>
      <c r="E24" s="45">
        <v>1020.3</v>
      </c>
    </row>
    <row r="25" spans="1:5" ht="28.5" customHeight="1" x14ac:dyDescent="0.25">
      <c r="A25" s="51" t="s">
        <v>112</v>
      </c>
      <c r="B25" s="51"/>
      <c r="C25" s="51"/>
      <c r="D25" s="51"/>
      <c r="E25" s="45">
        <v>320.8</v>
      </c>
    </row>
    <row r="26" spans="1:5" ht="22.5" customHeight="1" x14ac:dyDescent="0.25">
      <c r="A26" s="51" t="s">
        <v>113</v>
      </c>
      <c r="B26" s="51"/>
      <c r="C26" s="51"/>
      <c r="D26" s="51"/>
      <c r="E26" s="45">
        <v>45</v>
      </c>
    </row>
    <row r="27" spans="1:5" ht="28.5" customHeight="1" x14ac:dyDescent="0.25">
      <c r="A27" s="51" t="s">
        <v>114</v>
      </c>
      <c r="B27" s="51"/>
      <c r="C27" s="51"/>
      <c r="D27" s="51"/>
      <c r="E27" s="45">
        <v>21853.8</v>
      </c>
    </row>
    <row r="28" spans="1:5" ht="21.75" customHeight="1" x14ac:dyDescent="0.25">
      <c r="A28" s="51" t="s">
        <v>115</v>
      </c>
      <c r="B28" s="51"/>
      <c r="C28" s="51"/>
      <c r="D28" s="51"/>
      <c r="E28" s="45">
        <v>33.799999999999997</v>
      </c>
    </row>
    <row r="29" spans="1:5" ht="28.5" customHeight="1" x14ac:dyDescent="0.25">
      <c r="A29" s="51" t="s">
        <v>116</v>
      </c>
      <c r="B29" s="51"/>
      <c r="C29" s="51"/>
      <c r="D29" s="51"/>
      <c r="E29" s="45">
        <v>21149.7</v>
      </c>
    </row>
    <row r="30" spans="1:5" ht="28.5" customHeight="1" x14ac:dyDescent="0.25">
      <c r="A30" s="51" t="s">
        <v>117</v>
      </c>
      <c r="B30" s="51"/>
      <c r="C30" s="51"/>
      <c r="D30" s="51"/>
      <c r="E30" s="45">
        <v>2664</v>
      </c>
    </row>
    <row r="31" spans="1:5" ht="19.5" customHeight="1" x14ac:dyDescent="0.25">
      <c r="A31" s="51" t="s">
        <v>118</v>
      </c>
      <c r="B31" s="51"/>
      <c r="C31" s="51"/>
      <c r="D31" s="51"/>
      <c r="E31" s="45">
        <v>6289.4</v>
      </c>
    </row>
    <row r="32" spans="1:5" ht="21.75" customHeight="1" x14ac:dyDescent="0.25">
      <c r="A32" s="51" t="s">
        <v>119</v>
      </c>
      <c r="B32" s="51"/>
      <c r="C32" s="51"/>
      <c r="D32" s="51"/>
      <c r="E32" s="45">
        <v>2686</v>
      </c>
    </row>
    <row r="33" spans="1:6" ht="42.75" customHeight="1" x14ac:dyDescent="0.25">
      <c r="A33" s="51" t="s">
        <v>120</v>
      </c>
      <c r="B33" s="51"/>
      <c r="C33" s="51"/>
      <c r="D33" s="51"/>
      <c r="E33" s="45">
        <v>3859.4</v>
      </c>
    </row>
    <row r="34" spans="1:6" ht="45" customHeight="1" x14ac:dyDescent="0.25">
      <c r="A34" s="51" t="s">
        <v>121</v>
      </c>
      <c r="B34" s="51"/>
      <c r="C34" s="51"/>
      <c r="D34" s="51"/>
      <c r="E34" s="45">
        <v>15041.7</v>
      </c>
    </row>
    <row r="35" spans="1:6" ht="21.75" customHeight="1" x14ac:dyDescent="0.25">
      <c r="A35" s="51" t="s">
        <v>122</v>
      </c>
      <c r="B35" s="51"/>
      <c r="C35" s="51"/>
      <c r="D35" s="51"/>
      <c r="E35" s="45">
        <v>1601.9</v>
      </c>
    </row>
    <row r="36" spans="1:6" ht="28.5" customHeight="1" x14ac:dyDescent="0.25">
      <c r="A36" s="51" t="s">
        <v>123</v>
      </c>
      <c r="B36" s="51"/>
      <c r="C36" s="51"/>
      <c r="D36" s="51"/>
      <c r="E36" s="45">
        <v>512.5</v>
      </c>
    </row>
    <row r="37" spans="1:6" ht="42" customHeight="1" x14ac:dyDescent="0.25">
      <c r="A37" s="51" t="s">
        <v>124</v>
      </c>
      <c r="B37" s="51"/>
      <c r="C37" s="51"/>
      <c r="D37" s="51"/>
      <c r="E37" s="45">
        <v>110.4</v>
      </c>
    </row>
    <row r="38" spans="1:6" ht="28.5" customHeight="1" x14ac:dyDescent="0.25">
      <c r="A38" s="51" t="s">
        <v>125</v>
      </c>
      <c r="B38" s="51"/>
      <c r="C38" s="51"/>
      <c r="D38" s="51"/>
      <c r="E38" s="45">
        <v>1404.7</v>
      </c>
    </row>
    <row r="39" spans="1:6" ht="28.5" customHeight="1" x14ac:dyDescent="0.25">
      <c r="A39" s="51" t="s">
        <v>126</v>
      </c>
      <c r="B39" s="51"/>
      <c r="C39" s="51"/>
      <c r="D39" s="51"/>
      <c r="E39" s="45">
        <v>3490.6</v>
      </c>
    </row>
    <row r="40" spans="1:6" ht="28.5" customHeight="1" x14ac:dyDescent="0.25">
      <c r="A40" s="51" t="s">
        <v>127</v>
      </c>
      <c r="B40" s="51"/>
      <c r="C40" s="51"/>
      <c r="D40" s="51"/>
      <c r="E40" s="45">
        <v>78322.600000000006</v>
      </c>
    </row>
    <row r="41" spans="1:6" ht="52.5" customHeight="1" x14ac:dyDescent="0.25">
      <c r="A41" s="51" t="s">
        <v>128</v>
      </c>
      <c r="B41" s="51"/>
      <c r="C41" s="51"/>
      <c r="D41" s="51"/>
      <c r="E41" s="45">
        <v>1754</v>
      </c>
    </row>
    <row r="42" spans="1:6" x14ac:dyDescent="0.25">
      <c r="A42" s="52" t="s">
        <v>132</v>
      </c>
      <c r="B42" s="53"/>
      <c r="C42" s="53"/>
      <c r="D42" s="53"/>
      <c r="E42" s="12">
        <f>'Муниципальные районы'!B36-Учреждения!E5+'Муниципальные районы'!B35</f>
        <v>1223366.2188999988</v>
      </c>
      <c r="F42" s="47"/>
    </row>
    <row r="43" spans="1:6" x14ac:dyDescent="0.25">
      <c r="A43" s="54" t="s">
        <v>130</v>
      </c>
      <c r="B43" s="55"/>
      <c r="C43" s="55"/>
      <c r="D43" s="55"/>
      <c r="E43" s="12"/>
    </row>
    <row r="44" spans="1:6" ht="93" customHeight="1" x14ac:dyDescent="0.25">
      <c r="A44" s="56" t="s">
        <v>131</v>
      </c>
      <c r="B44" s="57"/>
      <c r="C44" s="57"/>
      <c r="D44" s="57"/>
      <c r="E44" s="46">
        <v>10633187.5</v>
      </c>
    </row>
    <row r="45" spans="1:6" x14ac:dyDescent="0.25">
      <c r="A45" s="14"/>
      <c r="B45" s="15"/>
      <c r="C45" s="15"/>
      <c r="D45" s="6"/>
      <c r="E45" s="16"/>
    </row>
    <row r="46" spans="1:6" x14ac:dyDescent="0.25">
      <c r="A46" s="62" t="s">
        <v>13</v>
      </c>
      <c r="B46" s="64" t="s">
        <v>5</v>
      </c>
      <c r="C46" s="65" t="s">
        <v>6</v>
      </c>
      <c r="D46" s="65"/>
      <c r="E46" s="65"/>
    </row>
    <row r="47" spans="1:6" ht="90" x14ac:dyDescent="0.25">
      <c r="A47" s="63"/>
      <c r="B47" s="64"/>
      <c r="C47" s="17" t="s">
        <v>7</v>
      </c>
      <c r="D47" s="17" t="s">
        <v>8</v>
      </c>
      <c r="E47" s="17" t="s">
        <v>9</v>
      </c>
    </row>
    <row r="48" spans="1:6" x14ac:dyDescent="0.25">
      <c r="A48" s="18" t="s">
        <v>61</v>
      </c>
      <c r="B48" s="41">
        <v>7692.39995</v>
      </c>
      <c r="C48" s="41"/>
      <c r="D48" s="41">
        <v>7366.2474499999998</v>
      </c>
      <c r="E48" s="41"/>
      <c r="F48" s="40"/>
    </row>
    <row r="49" spans="1:6" x14ac:dyDescent="0.25">
      <c r="A49" s="18" t="s">
        <v>62</v>
      </c>
      <c r="B49" s="41">
        <v>5000</v>
      </c>
      <c r="C49" s="41">
        <v>5000</v>
      </c>
      <c r="D49" s="41"/>
      <c r="E49" s="41"/>
      <c r="F49" s="40"/>
    </row>
    <row r="50" spans="1:6" x14ac:dyDescent="0.25">
      <c r="A50" s="18" t="s">
        <v>63</v>
      </c>
      <c r="B50" s="41">
        <v>2000</v>
      </c>
      <c r="C50" s="41"/>
      <c r="D50" s="41"/>
      <c r="E50" s="41"/>
      <c r="F50" s="40"/>
    </row>
    <row r="51" spans="1:6" x14ac:dyDescent="0.25">
      <c r="A51" s="18" t="s">
        <v>64</v>
      </c>
      <c r="B51" s="41">
        <v>53467.56</v>
      </c>
      <c r="C51" s="41">
        <v>11062</v>
      </c>
      <c r="D51" s="41">
        <v>7268.66</v>
      </c>
      <c r="E51" s="41"/>
      <c r="F51" s="40"/>
    </row>
    <row r="52" spans="1:6" ht="30" x14ac:dyDescent="0.25">
      <c r="A52" s="18" t="s">
        <v>65</v>
      </c>
      <c r="B52" s="41">
        <v>15882.306560000001</v>
      </c>
      <c r="C52" s="41">
        <v>1071.55</v>
      </c>
      <c r="D52" s="41">
        <v>4.3499999999999996</v>
      </c>
      <c r="E52" s="41"/>
      <c r="F52" s="40"/>
    </row>
    <row r="53" spans="1:6" x14ac:dyDescent="0.25">
      <c r="A53" s="18" t="s">
        <v>66</v>
      </c>
      <c r="B53" s="41">
        <v>93.677300000000002</v>
      </c>
      <c r="C53" s="41"/>
      <c r="D53" s="41"/>
      <c r="E53" s="41"/>
      <c r="F53" s="40"/>
    </row>
    <row r="54" spans="1:6" x14ac:dyDescent="0.25">
      <c r="A54" s="18" t="s">
        <v>67</v>
      </c>
      <c r="B54" s="41">
        <v>26.78</v>
      </c>
      <c r="C54" s="41"/>
      <c r="D54" s="41"/>
      <c r="E54" s="41"/>
      <c r="F54" s="40"/>
    </row>
    <row r="55" spans="1:6" ht="30" x14ac:dyDescent="0.25">
      <c r="A55" s="18" t="s">
        <v>68</v>
      </c>
      <c r="B55" s="41">
        <v>544486.92186999996</v>
      </c>
      <c r="C55" s="41">
        <v>6106.0400799999998</v>
      </c>
      <c r="D55" s="41"/>
      <c r="E55" s="41"/>
      <c r="F55" s="40"/>
    </row>
    <row r="56" spans="1:6" x14ac:dyDescent="0.25">
      <c r="A56" s="18" t="s">
        <v>69</v>
      </c>
      <c r="B56" s="41">
        <v>7474.7</v>
      </c>
      <c r="C56" s="41">
        <v>6000</v>
      </c>
      <c r="D56" s="41">
        <v>150</v>
      </c>
      <c r="E56" s="41"/>
      <c r="F56" s="40"/>
    </row>
    <row r="57" spans="1:6" x14ac:dyDescent="0.25">
      <c r="A57" s="18" t="s">
        <v>70</v>
      </c>
      <c r="B57" s="41">
        <v>37266.589789999998</v>
      </c>
      <c r="C57" s="41">
        <v>5934.6108000000004</v>
      </c>
      <c r="D57" s="41">
        <v>1700</v>
      </c>
      <c r="E57" s="41"/>
      <c r="F57" s="40"/>
    </row>
    <row r="58" spans="1:6" x14ac:dyDescent="0.25">
      <c r="A58" s="18" t="s">
        <v>71</v>
      </c>
      <c r="B58" s="41">
        <v>92274.623649999994</v>
      </c>
      <c r="C58" s="41"/>
      <c r="D58" s="41"/>
      <c r="E58" s="41">
        <v>395.37511000000001</v>
      </c>
      <c r="F58" s="40"/>
    </row>
    <row r="59" spans="1:6" x14ac:dyDescent="0.25">
      <c r="A59" s="18" t="s">
        <v>72</v>
      </c>
      <c r="B59" s="41">
        <v>351028.12997000001</v>
      </c>
      <c r="C59" s="41">
        <v>500</v>
      </c>
      <c r="D59" s="41"/>
      <c r="E59" s="41">
        <v>265957.64653000003</v>
      </c>
      <c r="F59" s="40"/>
    </row>
    <row r="60" spans="1:6" ht="30" x14ac:dyDescent="0.25">
      <c r="A60" s="18" t="s">
        <v>73</v>
      </c>
      <c r="B60" s="41">
        <v>87987.934169999993</v>
      </c>
      <c r="C60" s="41">
        <v>2300</v>
      </c>
      <c r="D60" s="41"/>
      <c r="E60" s="41">
        <v>38470.549429999999</v>
      </c>
      <c r="F60" s="40"/>
    </row>
    <row r="61" spans="1:6" x14ac:dyDescent="0.25">
      <c r="A61" s="18" t="s">
        <v>74</v>
      </c>
      <c r="B61" s="41">
        <v>10407.861999999999</v>
      </c>
      <c r="C61" s="41"/>
      <c r="D61" s="41"/>
      <c r="E61" s="41"/>
      <c r="F61" s="40"/>
    </row>
    <row r="62" spans="1:6" x14ac:dyDescent="0.25">
      <c r="A62" s="18" t="s">
        <v>75</v>
      </c>
      <c r="B62" s="41">
        <v>13193.02808</v>
      </c>
      <c r="C62" s="41">
        <v>954.8098</v>
      </c>
      <c r="D62" s="41">
        <v>1230.57412</v>
      </c>
      <c r="E62" s="41"/>
      <c r="F62" s="40"/>
    </row>
    <row r="63" spans="1:6" x14ac:dyDescent="0.25">
      <c r="A63" s="18" t="s">
        <v>76</v>
      </c>
      <c r="B63" s="41">
        <v>100992.18445</v>
      </c>
      <c r="C63" s="41">
        <v>54361.928849999997</v>
      </c>
      <c r="D63" s="41">
        <v>17700</v>
      </c>
      <c r="E63" s="41"/>
      <c r="F63" s="40"/>
    </row>
    <row r="64" spans="1:6" ht="30" x14ac:dyDescent="0.25">
      <c r="A64" s="18" t="s">
        <v>77</v>
      </c>
      <c r="B64" s="41">
        <v>6374.6777700000002</v>
      </c>
      <c r="C64" s="41">
        <v>2130</v>
      </c>
      <c r="D64" s="41"/>
      <c r="E64" s="41"/>
      <c r="F64" s="40"/>
    </row>
    <row r="65" spans="1:6" x14ac:dyDescent="0.25">
      <c r="A65" s="18" t="s">
        <v>78</v>
      </c>
      <c r="B65" s="41">
        <v>6230.4945500000003</v>
      </c>
      <c r="C65" s="41">
        <v>1236</v>
      </c>
      <c r="D65" s="41">
        <v>852.17200000000003</v>
      </c>
      <c r="E65" s="41">
        <v>1151.6432199999999</v>
      </c>
      <c r="F65" s="40"/>
    </row>
    <row r="66" spans="1:6" x14ac:dyDescent="0.25">
      <c r="A66" s="18" t="s">
        <v>79</v>
      </c>
      <c r="B66" s="41">
        <v>259.48813999999999</v>
      </c>
      <c r="C66" s="41"/>
      <c r="D66" s="41"/>
      <c r="E66" s="41"/>
      <c r="F66" s="40"/>
    </row>
    <row r="67" spans="1:6" x14ac:dyDescent="0.25">
      <c r="A67" s="18" t="s">
        <v>80</v>
      </c>
      <c r="B67" s="41">
        <v>397096.26763999998</v>
      </c>
      <c r="C67" s="41">
        <v>4900</v>
      </c>
      <c r="D67" s="41">
        <v>1600</v>
      </c>
      <c r="E67" s="41"/>
      <c r="F67" s="40"/>
    </row>
    <row r="68" spans="1:6" ht="30" x14ac:dyDescent="0.25">
      <c r="A68" s="18" t="s">
        <v>81</v>
      </c>
      <c r="B68" s="41">
        <v>12267.59821</v>
      </c>
      <c r="C68" s="41">
        <v>2500</v>
      </c>
      <c r="D68" s="41">
        <v>4864.9982099999997</v>
      </c>
      <c r="E68" s="41"/>
      <c r="F68" s="40"/>
    </row>
    <row r="69" spans="1:6" x14ac:dyDescent="0.25">
      <c r="A69" s="18" t="s">
        <v>82</v>
      </c>
      <c r="B69" s="41">
        <v>62.998130000000003</v>
      </c>
      <c r="C69" s="41"/>
      <c r="D69" s="41"/>
      <c r="E69" s="41"/>
      <c r="F69" s="40"/>
    </row>
    <row r="70" spans="1:6" x14ac:dyDescent="0.25">
      <c r="A70" s="18" t="s">
        <v>83</v>
      </c>
      <c r="B70" s="41">
        <v>1017.84752</v>
      </c>
      <c r="C70" s="41">
        <v>1000</v>
      </c>
      <c r="D70" s="41">
        <v>4.0748699999999998</v>
      </c>
      <c r="E70" s="41"/>
      <c r="F70" s="40"/>
    </row>
    <row r="71" spans="1:6" x14ac:dyDescent="0.25">
      <c r="A71" s="18" t="s">
        <v>84</v>
      </c>
      <c r="B71" s="41">
        <v>2500</v>
      </c>
      <c r="C71" s="41">
        <v>2500</v>
      </c>
      <c r="D71" s="41"/>
      <c r="E71" s="41"/>
      <c r="F71" s="40"/>
    </row>
    <row r="72" spans="1:6" x14ac:dyDescent="0.25">
      <c r="A72" s="18" t="s">
        <v>85</v>
      </c>
      <c r="B72" s="41">
        <v>624.73095000000001</v>
      </c>
      <c r="C72" s="41">
        <v>604.25199999999995</v>
      </c>
      <c r="D72" s="41"/>
      <c r="E72" s="41"/>
      <c r="F72" s="40"/>
    </row>
    <row r="73" spans="1:6" x14ac:dyDescent="0.25">
      <c r="A73" s="18" t="s">
        <v>86</v>
      </c>
      <c r="B73" s="41">
        <v>-40659.694179999999</v>
      </c>
      <c r="C73" s="41">
        <v>-37253.835129999999</v>
      </c>
      <c r="D73" s="41">
        <v>-7572.1444499999998</v>
      </c>
      <c r="E73" s="41"/>
      <c r="F73" s="40"/>
    </row>
    <row r="74" spans="1:6" ht="30" x14ac:dyDescent="0.25">
      <c r="A74" s="18" t="s">
        <v>87</v>
      </c>
      <c r="B74" s="41">
        <v>114.13</v>
      </c>
      <c r="C74" s="41">
        <v>114.13</v>
      </c>
      <c r="D74" s="41"/>
      <c r="E74" s="41"/>
      <c r="F74" s="40"/>
    </row>
    <row r="75" spans="1:6" x14ac:dyDescent="0.25">
      <c r="A75" s="18" t="s">
        <v>88</v>
      </c>
      <c r="B75" s="41">
        <v>52791.113980000002</v>
      </c>
      <c r="C75" s="41">
        <v>1007.75355</v>
      </c>
      <c r="D75" s="41"/>
      <c r="E75" s="41"/>
      <c r="F75" s="40"/>
    </row>
    <row r="76" spans="1:6" x14ac:dyDescent="0.25">
      <c r="A76" s="18" t="s">
        <v>89</v>
      </c>
      <c r="B76" s="41">
        <v>3735.0230700000002</v>
      </c>
      <c r="C76" s="41">
        <v>3000</v>
      </c>
      <c r="D76" s="41"/>
      <c r="E76" s="41"/>
      <c r="F76" s="40"/>
    </row>
    <row r="77" spans="1:6" x14ac:dyDescent="0.25">
      <c r="A77" s="18" t="s">
        <v>90</v>
      </c>
      <c r="B77" s="41">
        <v>3721.5986400000002</v>
      </c>
      <c r="C77" s="41">
        <v>601</v>
      </c>
      <c r="D77" s="41">
        <v>479.7774</v>
      </c>
      <c r="E77" s="41"/>
      <c r="F77" s="40"/>
    </row>
    <row r="78" spans="1:6" x14ac:dyDescent="0.25">
      <c r="A78" s="18" t="s">
        <v>91</v>
      </c>
      <c r="B78" s="41">
        <v>308.24529000000001</v>
      </c>
      <c r="C78" s="41">
        <v>222.07867999999999</v>
      </c>
      <c r="D78" s="41">
        <v>1.48407</v>
      </c>
      <c r="E78" s="41"/>
      <c r="F78" s="40"/>
    </row>
    <row r="79" spans="1:6" ht="30" x14ac:dyDescent="0.25">
      <c r="A79" s="18" t="s">
        <v>92</v>
      </c>
      <c r="B79" s="41">
        <v>4679.0988200000002</v>
      </c>
      <c r="C79" s="41">
        <v>4267.3631599999999</v>
      </c>
      <c r="D79" s="41"/>
      <c r="E79" s="41"/>
      <c r="F79" s="40"/>
    </row>
    <row r="80" spans="1:6" ht="30" x14ac:dyDescent="0.25">
      <c r="A80" s="18" t="s">
        <v>93</v>
      </c>
      <c r="B80" s="41">
        <v>3093.0737199999999</v>
      </c>
      <c r="C80" s="41"/>
      <c r="D80" s="41"/>
      <c r="E80" s="41"/>
      <c r="F80" s="40"/>
    </row>
    <row r="81" spans="1:6" ht="30" x14ac:dyDescent="0.25">
      <c r="A81" s="18" t="s">
        <v>94</v>
      </c>
      <c r="B81" s="41">
        <v>7861.4550099999997</v>
      </c>
      <c r="C81" s="41">
        <v>759.10387000000003</v>
      </c>
      <c r="D81" s="41">
        <v>1025.0585699999999</v>
      </c>
      <c r="E81" s="41">
        <v>83.19</v>
      </c>
      <c r="F81" s="40"/>
    </row>
    <row r="82" spans="1:6" x14ac:dyDescent="0.25">
      <c r="A82" s="18" t="s">
        <v>95</v>
      </c>
      <c r="B82" s="41">
        <v>104.883</v>
      </c>
      <c r="C82" s="41">
        <v>97.283000000000001</v>
      </c>
      <c r="D82" s="41"/>
      <c r="E82" s="41"/>
      <c r="F82" s="40"/>
    </row>
    <row r="83" spans="1:6" x14ac:dyDescent="0.25">
      <c r="A83" s="19" t="s">
        <v>96</v>
      </c>
      <c r="B83" s="42">
        <v>1791457.72805</v>
      </c>
      <c r="C83" s="42">
        <v>80976.068660000004</v>
      </c>
      <c r="D83" s="42">
        <v>36675.252240000002</v>
      </c>
      <c r="E83" s="42">
        <v>306058.40428999998</v>
      </c>
      <c r="F83" s="40"/>
    </row>
    <row r="84" spans="1:6" x14ac:dyDescent="0.25">
      <c r="B84" s="40"/>
      <c r="C84" s="40"/>
      <c r="D84" s="40"/>
      <c r="E84" s="40"/>
    </row>
  </sheetData>
  <mergeCells count="44">
    <mergeCell ref="A1:E1"/>
    <mergeCell ref="A2:E2"/>
    <mergeCell ref="A5:D5"/>
    <mergeCell ref="A46:A47"/>
    <mergeCell ref="B46:B47"/>
    <mergeCell ref="C46:E46"/>
    <mergeCell ref="A7:D7"/>
    <mergeCell ref="A8:D8"/>
    <mergeCell ref="A10:D10"/>
    <mergeCell ref="A26:D26"/>
    <mergeCell ref="A22:D22"/>
    <mergeCell ref="A23:D23"/>
    <mergeCell ref="A24:D24"/>
    <mergeCell ref="A20:D20"/>
    <mergeCell ref="A21:D21"/>
    <mergeCell ref="A41:D41"/>
    <mergeCell ref="A42:D42"/>
    <mergeCell ref="A43:D43"/>
    <mergeCell ref="A44:D44"/>
    <mergeCell ref="A27:D27"/>
    <mergeCell ref="A28:D28"/>
    <mergeCell ref="A29:D29"/>
    <mergeCell ref="A30:D30"/>
    <mergeCell ref="A31:D31"/>
    <mergeCell ref="A32:D32"/>
    <mergeCell ref="A33:D33"/>
    <mergeCell ref="A34:D34"/>
    <mergeCell ref="A40:D40"/>
    <mergeCell ref="A35:D35"/>
    <mergeCell ref="A36:D36"/>
    <mergeCell ref="A37:D37"/>
    <mergeCell ref="A38:D38"/>
    <mergeCell ref="A9:D9"/>
    <mergeCell ref="A39:D39"/>
    <mergeCell ref="A11:D11"/>
    <mergeCell ref="A12:D12"/>
    <mergeCell ref="A13:D13"/>
    <mergeCell ref="A14:D14"/>
    <mergeCell ref="A25:D25"/>
    <mergeCell ref="A15:D15"/>
    <mergeCell ref="A16:D16"/>
    <mergeCell ref="A17:D17"/>
    <mergeCell ref="A18:D18"/>
    <mergeCell ref="A19:D19"/>
  </mergeCells>
  <pageMargins left="0.70866141732283472" right="0.17" top="0.27559055118110237" bottom="0.31" header="0.15748031496062992" footer="0.17"/>
  <pageSetup paperSize="9" scale="74" fitToHeight="0" orientation="portrait" r:id="rId1"/>
  <headerFooter>
    <oddFooter>&amp;C&amp;P</oddFooter>
  </headerFooter>
  <rowBreaks count="1" manualBreakCount="1">
    <brk id="40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view="pageBreakPreview" topLeftCell="A28" zoomScaleNormal="100" zoomScaleSheetLayoutView="100" workbookViewId="0">
      <selection activeCell="B36" sqref="B36"/>
    </sheetView>
  </sheetViews>
  <sheetFormatPr defaultColWidth="8.7109375" defaultRowHeight="15" x14ac:dyDescent="0.25"/>
  <cols>
    <col min="1" max="1" width="38.28515625" style="30" customWidth="1"/>
    <col min="2" max="2" width="15.42578125" style="30" customWidth="1"/>
    <col min="3" max="3" width="10.5703125" style="30" customWidth="1"/>
    <col min="4" max="4" width="11.42578125" style="30" customWidth="1"/>
    <col min="5" max="5" width="13.140625" style="30" customWidth="1"/>
    <col min="6" max="6" width="12.140625" style="30" customWidth="1"/>
    <col min="7" max="7" width="12.5703125" style="30" customWidth="1"/>
    <col min="8" max="8" width="12.7109375" style="30" customWidth="1"/>
    <col min="9" max="9" width="10.85546875" style="30" customWidth="1"/>
    <col min="10" max="10" width="12.7109375" style="30" customWidth="1"/>
    <col min="11" max="11" width="11" style="30" customWidth="1"/>
    <col min="12" max="13" width="11.85546875" style="30" customWidth="1"/>
    <col min="14" max="14" width="11.140625" style="30" customWidth="1"/>
    <col min="15" max="15" width="11.5703125" style="30" customWidth="1"/>
    <col min="16" max="16384" width="8.7109375" style="30"/>
  </cols>
  <sheetData>
    <row r="1" spans="1:20" s="27" customFormat="1" ht="15.75" x14ac:dyDescent="0.25">
      <c r="A1" s="26" t="s">
        <v>60</v>
      </c>
      <c r="C1" s="28" t="s">
        <v>12</v>
      </c>
    </row>
    <row r="2" spans="1:20" x14ac:dyDescent="0.25">
      <c r="A2" s="29" t="str">
        <f>TEXT(EndData2,"[$-FC19]ДД.ММ.ГГГ")</f>
        <v>16.04.2023</v>
      </c>
      <c r="B2" s="29">
        <f>A2+1</f>
        <v>45033</v>
      </c>
      <c r="C2" s="25" t="str">
        <f>TEXT(B2,"[$-FC19]ДД.ММ.ГГГ")</f>
        <v>17.04.2023</v>
      </c>
      <c r="P2" s="31" t="s">
        <v>11</v>
      </c>
    </row>
    <row r="3" spans="1:20" ht="51.75" customHeight="1" x14ac:dyDescent="0.25">
      <c r="A3" s="22" t="s">
        <v>14</v>
      </c>
      <c r="B3" s="32" t="s">
        <v>15</v>
      </c>
      <c r="C3" s="33" t="s">
        <v>16</v>
      </c>
      <c r="D3" s="33" t="s">
        <v>17</v>
      </c>
      <c r="E3" s="33" t="s">
        <v>18</v>
      </c>
      <c r="F3" s="33" t="s">
        <v>19</v>
      </c>
      <c r="G3" s="33" t="s">
        <v>20</v>
      </c>
      <c r="H3" s="33" t="s">
        <v>21</v>
      </c>
      <c r="I3" s="33" t="s">
        <v>22</v>
      </c>
      <c r="J3" s="33" t="s">
        <v>23</v>
      </c>
      <c r="K3" s="33" t="s">
        <v>24</v>
      </c>
      <c r="L3" s="33" t="s">
        <v>25</v>
      </c>
      <c r="M3" s="33" t="s">
        <v>26</v>
      </c>
      <c r="N3" s="33" t="s">
        <v>27</v>
      </c>
      <c r="O3" s="33" t="s">
        <v>28</v>
      </c>
      <c r="P3" s="34" t="s">
        <v>10</v>
      </c>
    </row>
    <row r="4" spans="1:20" ht="39" x14ac:dyDescent="0.25">
      <c r="A4" s="20" t="s">
        <v>30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>
        <v>1000</v>
      </c>
      <c r="O4" s="23"/>
      <c r="P4" s="43">
        <v>1000</v>
      </c>
      <c r="Q4" s="31"/>
      <c r="R4" s="31"/>
      <c r="S4" s="31"/>
      <c r="T4" s="31"/>
    </row>
    <row r="5" spans="1:20" ht="26.25" x14ac:dyDescent="0.25">
      <c r="A5" s="20" t="s">
        <v>31</v>
      </c>
      <c r="B5" s="23"/>
      <c r="C5" s="23"/>
      <c r="D5" s="23"/>
      <c r="E5" s="23">
        <v>12500</v>
      </c>
      <c r="F5" s="23"/>
      <c r="G5" s="23"/>
      <c r="H5" s="23"/>
      <c r="I5" s="23"/>
      <c r="J5" s="23"/>
      <c r="K5" s="23"/>
      <c r="L5" s="23"/>
      <c r="M5" s="23"/>
      <c r="N5" s="23">
        <v>3509</v>
      </c>
      <c r="O5" s="23"/>
      <c r="P5" s="43">
        <v>16009</v>
      </c>
      <c r="Q5" s="31"/>
      <c r="R5" s="31"/>
      <c r="S5" s="31"/>
      <c r="T5" s="31"/>
    </row>
    <row r="6" spans="1:20" ht="39" x14ac:dyDescent="0.25">
      <c r="A6" s="20" t="s">
        <v>32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>
        <v>1000</v>
      </c>
      <c r="O6" s="23"/>
      <c r="P6" s="43">
        <v>1000</v>
      </c>
      <c r="Q6" s="31"/>
      <c r="R6" s="31"/>
      <c r="S6" s="31"/>
      <c r="T6" s="31"/>
    </row>
    <row r="7" spans="1:20" ht="102.75" x14ac:dyDescent="0.25">
      <c r="A7" s="20" t="s">
        <v>33</v>
      </c>
      <c r="B7" s="23">
        <v>1921.0327500000001</v>
      </c>
      <c r="C7" s="23">
        <v>1000</v>
      </c>
      <c r="D7" s="23">
        <v>2023.681</v>
      </c>
      <c r="E7" s="23"/>
      <c r="F7" s="23"/>
      <c r="G7" s="23">
        <v>635.60599999999999</v>
      </c>
      <c r="H7" s="23"/>
      <c r="I7" s="23">
        <v>128.49709999999999</v>
      </c>
      <c r="J7" s="23"/>
      <c r="K7" s="23">
        <v>14000</v>
      </c>
      <c r="L7" s="23"/>
      <c r="M7" s="23">
        <v>1694.9490000000001</v>
      </c>
      <c r="N7" s="23"/>
      <c r="O7" s="23">
        <v>3284.694</v>
      </c>
      <c r="P7" s="43">
        <v>24688.459849999999</v>
      </c>
      <c r="Q7" s="31"/>
      <c r="R7" s="31"/>
      <c r="S7" s="31"/>
      <c r="T7" s="31"/>
    </row>
    <row r="8" spans="1:20" ht="64.5" x14ac:dyDescent="0.25">
      <c r="A8" s="20" t="s">
        <v>34</v>
      </c>
      <c r="B8" s="23"/>
      <c r="C8" s="23">
        <v>-944.16849999999999</v>
      </c>
      <c r="D8" s="23"/>
      <c r="E8" s="23"/>
      <c r="F8" s="23"/>
      <c r="G8" s="23">
        <v>-291.47489999999999</v>
      </c>
      <c r="H8" s="23">
        <v>-285.48</v>
      </c>
      <c r="I8" s="23">
        <v>-83</v>
      </c>
      <c r="J8" s="23"/>
      <c r="K8" s="23">
        <v>-548</v>
      </c>
      <c r="L8" s="23"/>
      <c r="M8" s="23"/>
      <c r="N8" s="23"/>
      <c r="O8" s="23"/>
      <c r="P8" s="43">
        <v>-2152.1233999999999</v>
      </c>
      <c r="Q8" s="31"/>
      <c r="R8" s="31"/>
      <c r="S8" s="31"/>
      <c r="T8" s="31"/>
    </row>
    <row r="9" spans="1:20" ht="77.25" x14ac:dyDescent="0.25">
      <c r="A9" s="20" t="s">
        <v>35</v>
      </c>
      <c r="B9" s="23"/>
      <c r="C9" s="23"/>
      <c r="D9" s="23"/>
      <c r="E9" s="23">
        <v>215</v>
      </c>
      <c r="F9" s="23">
        <v>91.6</v>
      </c>
      <c r="G9" s="23"/>
      <c r="H9" s="23"/>
      <c r="I9" s="23">
        <v>50</v>
      </c>
      <c r="J9" s="23"/>
      <c r="K9" s="23"/>
      <c r="L9" s="23">
        <v>108</v>
      </c>
      <c r="M9" s="23"/>
      <c r="N9" s="23"/>
      <c r="O9" s="23">
        <v>359.49218000000002</v>
      </c>
      <c r="P9" s="43">
        <v>824.09217999999998</v>
      </c>
      <c r="Q9" s="31"/>
      <c r="R9" s="31"/>
      <c r="S9" s="31"/>
      <c r="T9" s="31"/>
    </row>
    <row r="10" spans="1:20" ht="102.75" x14ac:dyDescent="0.25">
      <c r="A10" s="20" t="s">
        <v>36</v>
      </c>
      <c r="B10" s="23">
        <v>24691.669519999999</v>
      </c>
      <c r="C10" s="23"/>
      <c r="D10" s="23"/>
      <c r="E10" s="23"/>
      <c r="F10" s="23"/>
      <c r="G10" s="23"/>
      <c r="H10" s="23"/>
      <c r="I10" s="23"/>
      <c r="J10" s="23">
        <v>50.264000000000003</v>
      </c>
      <c r="K10" s="23"/>
      <c r="L10" s="23"/>
      <c r="M10" s="23"/>
      <c r="N10" s="23"/>
      <c r="O10" s="23"/>
      <c r="P10" s="43">
        <v>24741.933519999999</v>
      </c>
      <c r="Q10" s="31"/>
      <c r="R10" s="31"/>
      <c r="S10" s="31"/>
      <c r="T10" s="31"/>
    </row>
    <row r="11" spans="1:20" ht="90" x14ac:dyDescent="0.25">
      <c r="A11" s="20" t="s">
        <v>37</v>
      </c>
      <c r="B11" s="23"/>
      <c r="C11" s="23"/>
      <c r="D11" s="23"/>
      <c r="E11" s="23"/>
      <c r="F11" s="23"/>
      <c r="G11" s="23"/>
      <c r="H11" s="23"/>
      <c r="I11" s="23"/>
      <c r="J11" s="23">
        <v>35.813000000000002</v>
      </c>
      <c r="K11" s="23"/>
      <c r="L11" s="23"/>
      <c r="M11" s="23"/>
      <c r="N11" s="23"/>
      <c r="O11" s="23"/>
      <c r="P11" s="43">
        <v>35.813000000000002</v>
      </c>
      <c r="Q11" s="31"/>
      <c r="R11" s="31"/>
      <c r="S11" s="31"/>
      <c r="T11" s="31"/>
    </row>
    <row r="12" spans="1:20" ht="319.5" x14ac:dyDescent="0.25">
      <c r="A12" s="20" t="s">
        <v>38</v>
      </c>
      <c r="B12" s="23"/>
      <c r="C12" s="23"/>
      <c r="D12" s="23">
        <v>2000</v>
      </c>
      <c r="E12" s="23">
        <v>2000</v>
      </c>
      <c r="F12" s="23"/>
      <c r="G12" s="23"/>
      <c r="H12" s="23"/>
      <c r="I12" s="23">
        <v>250</v>
      </c>
      <c r="J12" s="23">
        <v>3847.94</v>
      </c>
      <c r="K12" s="23"/>
      <c r="L12" s="23">
        <v>2267.0830000000001</v>
      </c>
      <c r="M12" s="23"/>
      <c r="N12" s="23"/>
      <c r="O12" s="23">
        <v>1650</v>
      </c>
      <c r="P12" s="43">
        <v>12015.022999999999</v>
      </c>
      <c r="Q12" s="31"/>
      <c r="R12" s="31"/>
      <c r="S12" s="31"/>
      <c r="T12" s="31"/>
    </row>
    <row r="13" spans="1:20" ht="153.75" x14ac:dyDescent="0.25">
      <c r="A13" s="20" t="s">
        <v>39</v>
      </c>
      <c r="B13" s="23">
        <v>15088.60571</v>
      </c>
      <c r="C13" s="23"/>
      <c r="D13" s="23">
        <v>30179</v>
      </c>
      <c r="E13" s="23"/>
      <c r="F13" s="23">
        <v>9380</v>
      </c>
      <c r="G13" s="23"/>
      <c r="H13" s="23">
        <v>3800</v>
      </c>
      <c r="I13" s="23"/>
      <c r="J13" s="23">
        <v>16300</v>
      </c>
      <c r="K13" s="23"/>
      <c r="L13" s="23">
        <v>12872.964</v>
      </c>
      <c r="M13" s="23"/>
      <c r="N13" s="23"/>
      <c r="O13" s="23">
        <v>15175.38</v>
      </c>
      <c r="P13" s="43">
        <v>102795.94971</v>
      </c>
      <c r="Q13" s="31"/>
      <c r="R13" s="31"/>
      <c r="S13" s="31"/>
      <c r="T13" s="31"/>
    </row>
    <row r="14" spans="1:20" ht="90" x14ac:dyDescent="0.25">
      <c r="A14" s="20" t="s">
        <v>40</v>
      </c>
      <c r="B14" s="23"/>
      <c r="C14" s="23"/>
      <c r="D14" s="23">
        <v>800</v>
      </c>
      <c r="E14" s="23"/>
      <c r="F14" s="23">
        <v>480</v>
      </c>
      <c r="G14" s="23"/>
      <c r="H14" s="23">
        <v>1210</v>
      </c>
      <c r="I14" s="23"/>
      <c r="J14" s="23">
        <v>175.81947</v>
      </c>
      <c r="K14" s="23"/>
      <c r="L14" s="23">
        <v>339</v>
      </c>
      <c r="M14" s="23"/>
      <c r="N14" s="23"/>
      <c r="O14" s="23">
        <v>1250</v>
      </c>
      <c r="P14" s="43">
        <v>4254.8194700000004</v>
      </c>
      <c r="Q14" s="31"/>
      <c r="R14" s="31"/>
      <c r="S14" s="31"/>
      <c r="T14" s="31"/>
    </row>
    <row r="15" spans="1:20" ht="128.25" x14ac:dyDescent="0.25">
      <c r="A15" s="20" t="s">
        <v>41</v>
      </c>
      <c r="B15" s="23">
        <v>100.79</v>
      </c>
      <c r="C15" s="23"/>
      <c r="D15" s="23"/>
      <c r="E15" s="23"/>
      <c r="F15" s="23"/>
      <c r="G15" s="23"/>
      <c r="H15" s="23">
        <v>3.7250000000000001</v>
      </c>
      <c r="I15" s="23"/>
      <c r="J15" s="23"/>
      <c r="K15" s="23"/>
      <c r="L15" s="23"/>
      <c r="M15" s="23"/>
      <c r="N15" s="23"/>
      <c r="O15" s="23"/>
      <c r="P15" s="43">
        <v>104.515</v>
      </c>
      <c r="Q15" s="31"/>
      <c r="R15" s="31"/>
      <c r="S15" s="31"/>
      <c r="T15" s="31"/>
    </row>
    <row r="16" spans="1:20" ht="77.25" x14ac:dyDescent="0.25">
      <c r="A16" s="20" t="s">
        <v>42</v>
      </c>
      <c r="B16" s="23"/>
      <c r="C16" s="23"/>
      <c r="D16" s="23"/>
      <c r="E16" s="23"/>
      <c r="F16" s="23"/>
      <c r="G16" s="23"/>
      <c r="H16" s="23"/>
      <c r="I16" s="23"/>
      <c r="J16" s="23">
        <v>150</v>
      </c>
      <c r="K16" s="23"/>
      <c r="L16" s="23"/>
      <c r="M16" s="23"/>
      <c r="N16" s="23"/>
      <c r="O16" s="23"/>
      <c r="P16" s="43">
        <v>150</v>
      </c>
      <c r="Q16" s="31"/>
      <c r="R16" s="31"/>
      <c r="S16" s="31"/>
      <c r="T16" s="31"/>
    </row>
    <row r="17" spans="1:20" ht="115.5" x14ac:dyDescent="0.25">
      <c r="A17" s="20" t="s">
        <v>43</v>
      </c>
      <c r="B17" s="23">
        <v>9000</v>
      </c>
      <c r="C17" s="23"/>
      <c r="D17" s="23">
        <v>200</v>
      </c>
      <c r="E17" s="23"/>
      <c r="F17" s="23">
        <v>146.75</v>
      </c>
      <c r="G17" s="23"/>
      <c r="H17" s="23">
        <v>33.5</v>
      </c>
      <c r="I17" s="23"/>
      <c r="J17" s="23"/>
      <c r="K17" s="23"/>
      <c r="L17" s="23">
        <v>507.48649999999998</v>
      </c>
      <c r="M17" s="23"/>
      <c r="N17" s="23"/>
      <c r="O17" s="23">
        <v>345.75837000000001</v>
      </c>
      <c r="P17" s="43">
        <v>10233.49487</v>
      </c>
      <c r="Q17" s="31"/>
      <c r="R17" s="31"/>
      <c r="S17" s="31"/>
      <c r="T17" s="31"/>
    </row>
    <row r="18" spans="1:20" ht="115.5" x14ac:dyDescent="0.25">
      <c r="A18" s="20" t="s">
        <v>44</v>
      </c>
      <c r="B18" s="23"/>
      <c r="C18" s="23"/>
      <c r="D18" s="23">
        <v>15384.781999999999</v>
      </c>
      <c r="E18" s="23"/>
      <c r="F18" s="23">
        <v>2413.25</v>
      </c>
      <c r="G18" s="23"/>
      <c r="H18" s="23">
        <v>3800</v>
      </c>
      <c r="I18" s="23">
        <v>800</v>
      </c>
      <c r="J18" s="23">
        <v>15000</v>
      </c>
      <c r="K18" s="23"/>
      <c r="L18" s="23">
        <v>2989.5</v>
      </c>
      <c r="M18" s="23"/>
      <c r="N18" s="23"/>
      <c r="O18" s="23">
        <v>3000</v>
      </c>
      <c r="P18" s="43">
        <v>43387.531999999999</v>
      </c>
      <c r="Q18" s="31"/>
      <c r="R18" s="31"/>
      <c r="S18" s="31"/>
      <c r="T18" s="31"/>
    </row>
    <row r="19" spans="1:20" ht="90" x14ac:dyDescent="0.25">
      <c r="A19" s="20" t="s">
        <v>45</v>
      </c>
      <c r="B19" s="23">
        <v>8.5721699999999998</v>
      </c>
      <c r="C19" s="23"/>
      <c r="D19" s="23">
        <v>270</v>
      </c>
      <c r="E19" s="23"/>
      <c r="F19" s="23">
        <v>50</v>
      </c>
      <c r="G19" s="23"/>
      <c r="H19" s="23">
        <v>75</v>
      </c>
      <c r="I19" s="23"/>
      <c r="J19" s="23"/>
      <c r="K19" s="23"/>
      <c r="L19" s="23">
        <v>135</v>
      </c>
      <c r="M19" s="23"/>
      <c r="N19" s="23"/>
      <c r="O19" s="23">
        <v>102.00839999999999</v>
      </c>
      <c r="P19" s="43">
        <v>640.58056999999997</v>
      </c>
      <c r="Q19" s="31"/>
      <c r="R19" s="31"/>
      <c r="S19" s="31"/>
      <c r="T19" s="31"/>
    </row>
    <row r="20" spans="1:20" ht="77.25" x14ac:dyDescent="0.25">
      <c r="A20" s="20" t="s">
        <v>46</v>
      </c>
      <c r="B20" s="23"/>
      <c r="C20" s="23"/>
      <c r="D20" s="23"/>
      <c r="E20" s="23"/>
      <c r="F20" s="23">
        <v>76</v>
      </c>
      <c r="G20" s="23"/>
      <c r="H20" s="23"/>
      <c r="I20" s="23">
        <v>45</v>
      </c>
      <c r="J20" s="23"/>
      <c r="K20" s="23"/>
      <c r="L20" s="23">
        <v>20</v>
      </c>
      <c r="M20" s="23"/>
      <c r="N20" s="23"/>
      <c r="O20" s="23">
        <v>247.10889</v>
      </c>
      <c r="P20" s="43">
        <v>388.10888999999997</v>
      </c>
      <c r="Q20" s="31"/>
      <c r="R20" s="31"/>
      <c r="S20" s="31"/>
      <c r="T20" s="31"/>
    </row>
    <row r="21" spans="1:20" ht="51.75" x14ac:dyDescent="0.25">
      <c r="A21" s="20" t="s">
        <v>47</v>
      </c>
      <c r="B21" s="23"/>
      <c r="C21" s="23"/>
      <c r="D21" s="23">
        <v>259</v>
      </c>
      <c r="E21" s="23">
        <v>180.14</v>
      </c>
      <c r="F21" s="23"/>
      <c r="G21" s="23"/>
      <c r="H21" s="23">
        <v>104.30800000000001</v>
      </c>
      <c r="I21" s="23"/>
      <c r="J21" s="23"/>
      <c r="K21" s="23"/>
      <c r="L21" s="23"/>
      <c r="M21" s="23"/>
      <c r="N21" s="23"/>
      <c r="O21" s="23"/>
      <c r="P21" s="43">
        <v>543.44799999999998</v>
      </c>
      <c r="Q21" s="31"/>
      <c r="R21" s="31"/>
      <c r="S21" s="31"/>
      <c r="T21" s="31"/>
    </row>
    <row r="22" spans="1:20" ht="90" x14ac:dyDescent="0.25">
      <c r="A22" s="20" t="s">
        <v>48</v>
      </c>
      <c r="B22" s="23"/>
      <c r="C22" s="23">
        <v>520.79999999999995</v>
      </c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43">
        <v>520.79999999999995</v>
      </c>
      <c r="Q22" s="31"/>
      <c r="R22" s="31"/>
      <c r="S22" s="31"/>
      <c r="T22" s="31"/>
    </row>
    <row r="23" spans="1:20" ht="102.75" x14ac:dyDescent="0.25">
      <c r="A23" s="20" t="s">
        <v>49</v>
      </c>
      <c r="B23" s="23">
        <v>599.6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43">
        <v>599.6</v>
      </c>
      <c r="Q23" s="31"/>
      <c r="R23" s="31"/>
      <c r="S23" s="31"/>
      <c r="T23" s="31"/>
    </row>
    <row r="24" spans="1:20" ht="90" x14ac:dyDescent="0.25">
      <c r="A24" s="20" t="s">
        <v>50</v>
      </c>
      <c r="B24" s="23"/>
      <c r="C24" s="23"/>
      <c r="D24" s="23"/>
      <c r="E24" s="23">
        <v>200</v>
      </c>
      <c r="F24" s="23"/>
      <c r="G24" s="23"/>
      <c r="H24" s="23"/>
      <c r="I24" s="23"/>
      <c r="J24" s="23">
        <v>111.7</v>
      </c>
      <c r="K24" s="23"/>
      <c r="L24" s="23"/>
      <c r="M24" s="23"/>
      <c r="N24" s="23"/>
      <c r="O24" s="23">
        <v>70</v>
      </c>
      <c r="P24" s="43">
        <v>381.7</v>
      </c>
      <c r="Q24" s="31"/>
      <c r="R24" s="31"/>
      <c r="S24" s="31"/>
      <c r="T24" s="31"/>
    </row>
    <row r="25" spans="1:20" ht="26.25" x14ac:dyDescent="0.25">
      <c r="A25" s="20" t="s">
        <v>51</v>
      </c>
      <c r="B25" s="23"/>
      <c r="C25" s="23">
        <v>659.98383000000001</v>
      </c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43">
        <v>659.98383000000001</v>
      </c>
      <c r="Q25" s="31"/>
      <c r="R25" s="31"/>
      <c r="S25" s="31"/>
      <c r="T25" s="31"/>
    </row>
    <row r="26" spans="1:20" ht="64.5" x14ac:dyDescent="0.25">
      <c r="A26" s="20" t="s">
        <v>52</v>
      </c>
      <c r="B26" s="23"/>
      <c r="C26" s="23">
        <v>-1148.7067400000001</v>
      </c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43">
        <v>-1148.7067400000001</v>
      </c>
      <c r="Q26" s="31"/>
      <c r="R26" s="31"/>
      <c r="S26" s="31"/>
      <c r="T26" s="31"/>
    </row>
    <row r="27" spans="1:20" ht="90" x14ac:dyDescent="0.25">
      <c r="A27" s="20" t="s">
        <v>53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>
        <v>1564.50505</v>
      </c>
      <c r="P27" s="43">
        <v>1564.50505</v>
      </c>
      <c r="Q27" s="31"/>
      <c r="R27" s="31"/>
      <c r="S27" s="31"/>
      <c r="T27" s="31"/>
    </row>
    <row r="28" spans="1:20" ht="102.75" x14ac:dyDescent="0.25">
      <c r="A28" s="20" t="s">
        <v>54</v>
      </c>
      <c r="B28" s="23"/>
      <c r="C28" s="23">
        <v>404.04039999999998</v>
      </c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43">
        <v>404.04039999999998</v>
      </c>
      <c r="Q28" s="31"/>
      <c r="R28" s="31"/>
      <c r="S28" s="31"/>
      <c r="T28" s="31"/>
    </row>
    <row r="29" spans="1:20" ht="128.25" x14ac:dyDescent="0.25">
      <c r="A29" s="20" t="s">
        <v>55</v>
      </c>
      <c r="B29" s="23"/>
      <c r="C29" s="23">
        <v>5796.8236500000003</v>
      </c>
      <c r="D29" s="23">
        <v>1225</v>
      </c>
      <c r="E29" s="23">
        <v>1035.4000000000001</v>
      </c>
      <c r="F29" s="23">
        <v>400</v>
      </c>
      <c r="G29" s="23">
        <v>701.20600000000002</v>
      </c>
      <c r="H29" s="23">
        <v>492.48</v>
      </c>
      <c r="I29" s="23">
        <v>215</v>
      </c>
      <c r="J29" s="23">
        <v>2916.48</v>
      </c>
      <c r="K29" s="23">
        <v>406.22399999999999</v>
      </c>
      <c r="L29" s="23">
        <v>1337.154</v>
      </c>
      <c r="M29" s="23">
        <v>871.2</v>
      </c>
      <c r="N29" s="23">
        <v>984.85</v>
      </c>
      <c r="O29" s="23">
        <v>880.13199999999995</v>
      </c>
      <c r="P29" s="43">
        <v>17261.949649999999</v>
      </c>
      <c r="Q29" s="31"/>
      <c r="R29" s="31"/>
      <c r="S29" s="31"/>
      <c r="T29" s="31"/>
    </row>
    <row r="30" spans="1:20" ht="102.75" x14ac:dyDescent="0.25">
      <c r="A30" s="20" t="s">
        <v>56</v>
      </c>
      <c r="B30" s="23">
        <v>5799.7960000000003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43">
        <v>5799.7960000000003</v>
      </c>
      <c r="Q30" s="31"/>
      <c r="R30" s="31"/>
      <c r="S30" s="31"/>
      <c r="T30" s="31"/>
    </row>
    <row r="31" spans="1:20" ht="39" x14ac:dyDescent="0.25">
      <c r="A31" s="20" t="s">
        <v>57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>
        <v>35.113</v>
      </c>
      <c r="M31" s="23"/>
      <c r="N31" s="23">
        <v>28.763000000000002</v>
      </c>
      <c r="O31" s="23"/>
      <c r="P31" s="43">
        <v>63.875999999999998</v>
      </c>
      <c r="Q31" s="31"/>
      <c r="R31" s="31"/>
      <c r="S31" s="31"/>
      <c r="T31" s="31"/>
    </row>
    <row r="32" spans="1:20" ht="51.75" x14ac:dyDescent="0.25">
      <c r="A32" s="20" t="s">
        <v>58</v>
      </c>
      <c r="B32" s="23"/>
      <c r="C32" s="23"/>
      <c r="D32" s="23"/>
      <c r="E32" s="23"/>
      <c r="F32" s="23">
        <v>43</v>
      </c>
      <c r="G32" s="23"/>
      <c r="H32" s="23"/>
      <c r="I32" s="23"/>
      <c r="J32" s="23"/>
      <c r="K32" s="23"/>
      <c r="L32" s="23"/>
      <c r="M32" s="23"/>
      <c r="N32" s="23"/>
      <c r="O32" s="23"/>
      <c r="P32" s="43">
        <v>43</v>
      </c>
      <c r="Q32" s="31"/>
      <c r="R32" s="31"/>
      <c r="S32" s="31"/>
      <c r="T32" s="31"/>
    </row>
    <row r="33" spans="1:20" x14ac:dyDescent="0.25">
      <c r="A33" s="21" t="s">
        <v>59</v>
      </c>
      <c r="B33" s="24">
        <v>57210.066149999999</v>
      </c>
      <c r="C33" s="24">
        <v>6288.7726400000001</v>
      </c>
      <c r="D33" s="24">
        <v>52341.463000000003</v>
      </c>
      <c r="E33" s="24">
        <v>16130.54</v>
      </c>
      <c r="F33" s="24">
        <v>13080.6</v>
      </c>
      <c r="G33" s="24">
        <v>1045.3371</v>
      </c>
      <c r="H33" s="24">
        <v>9233.5329999999994</v>
      </c>
      <c r="I33" s="24">
        <v>1405.4971</v>
      </c>
      <c r="J33" s="24">
        <v>38588.016470000002</v>
      </c>
      <c r="K33" s="24">
        <v>13858.224</v>
      </c>
      <c r="L33" s="24">
        <v>20611.300500000001</v>
      </c>
      <c r="M33" s="24">
        <v>2566.1489999999999</v>
      </c>
      <c r="N33" s="24">
        <v>6522.6130000000003</v>
      </c>
      <c r="O33" s="24">
        <v>27929.078890000001</v>
      </c>
      <c r="P33" s="43">
        <v>266811.19085000001</v>
      </c>
      <c r="Q33" s="39"/>
      <c r="R33" s="39"/>
      <c r="S33" s="39"/>
      <c r="T33" s="39"/>
    </row>
    <row r="34" spans="1:20" x14ac:dyDescent="0.25"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</row>
    <row r="35" spans="1:20" x14ac:dyDescent="0.25">
      <c r="A35" s="35" t="s">
        <v>29</v>
      </c>
      <c r="B35" s="44">
        <f>P33+Учреждения!B83</f>
        <v>2058268.9188999999</v>
      </c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</row>
    <row r="36" spans="1:20" ht="32.25" customHeight="1" x14ac:dyDescent="0.25">
      <c r="A36" s="35" t="str">
        <f>CONCATENATE("Остатки бюджетных средств на ",C2,"г.")</f>
        <v>Остатки бюджетных средств на 17.04.2023г.</v>
      </c>
      <c r="B36" s="44">
        <v>9263383.0999999996</v>
      </c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</row>
  </sheetData>
  <pageMargins left="0.23622047244094491" right="0.23622047244094491" top="0.74803149606299213" bottom="0.74803149606299213" header="0.31496062992125984" footer="0.31496062992125984"/>
  <pageSetup paperSize="9" scale="6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2023-04-18T03:10:15Z</dcterms:modified>
</cp:coreProperties>
</file>