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65" windowWidth="14805" windowHeight="7950"/>
  </bookViews>
  <sheets>
    <sheet name="Бюджетополучатели" sheetId="1" r:id="rId1"/>
    <sheet name="Муниципальные районы" sheetId="2" r:id="rId2"/>
  </sheets>
  <definedNames>
    <definedName name="Date">Бюджетополучатели!$F$8</definedName>
    <definedName name="EndData">Бюджетополучатели!$F$5</definedName>
    <definedName name="EndData1">Бюджетополучатели!$F$2</definedName>
    <definedName name="EndData2">'Муниципальные районы'!$A$1</definedName>
    <definedName name="EndDate">Бюджетополучатели!$F$68</definedName>
    <definedName name="period">Бюджетополучатели!$F$6</definedName>
    <definedName name="StartData">Бюджетополучатели!$F$4</definedName>
    <definedName name="StartData1">Бюджетополучатели!$F$1</definedName>
    <definedName name="Year">Бюджетополучатели!$F$7</definedName>
    <definedName name="_xlnm.Print_Titles" localSheetId="0">Бюджетополучатели!$78:$79</definedName>
    <definedName name="_xlnm.Print_Titles" localSheetId="1">'Муниципальные районы'!$1:$3</definedName>
    <definedName name="_xlnm.Print_Area" localSheetId="0">Бюджетополучатели!$A$1:$E$115</definedName>
    <definedName name="_xlnm.Print_Area" localSheetId="1">'Муниципальные районы'!$A$1:$P$46</definedName>
  </definedNames>
  <calcPr calcId="162913" refMode="R1C1"/>
</workbook>
</file>

<file path=xl/calcChain.xml><?xml version="1.0" encoding="utf-8"?>
<calcChain xmlns="http://schemas.openxmlformats.org/spreadsheetml/2006/main">
  <c r="D6" i="1" l="1"/>
  <c r="D70" i="1" l="1"/>
  <c r="D69" i="1" l="1"/>
  <c r="D68" i="1" s="1"/>
  <c r="D8" i="1" l="1"/>
  <c r="F3" i="1" l="1"/>
  <c r="I1" i="1" l="1"/>
  <c r="G1" i="1" l="1"/>
  <c r="F6" i="1" s="1"/>
  <c r="A2" i="1" s="1"/>
  <c r="H3" i="1" l="1"/>
  <c r="G3" i="1" l="1"/>
  <c r="A2" i="2"/>
  <c r="H1" i="1" l="1"/>
  <c r="A5" i="1" s="1"/>
  <c r="H2" i="1"/>
  <c r="G2" i="1"/>
</calcChain>
</file>

<file path=xl/sharedStrings.xml><?xml version="1.0" encoding="utf-8"?>
<sst xmlns="http://schemas.openxmlformats.org/spreadsheetml/2006/main" count="176" uniqueCount="175">
  <si>
    <t>тыс.рублей</t>
  </si>
  <si>
    <t>Собственные доходы</t>
  </si>
  <si>
    <t>Всего</t>
  </si>
  <si>
    <t xml:space="preserve">в том числе: </t>
  </si>
  <si>
    <t>Оплата труда</t>
  </si>
  <si>
    <t>Начисления на выплаты по оплате труда</t>
  </si>
  <si>
    <t>Итого</t>
  </si>
  <si>
    <t>тыс. рублей</t>
  </si>
  <si>
    <t xml:space="preserve">Дотации, субвенции, субсидии и иные межбюджетные трансферты бюджетам муниципальных районов (городских округов) </t>
  </si>
  <si>
    <t>БАЛАНС</t>
  </si>
  <si>
    <t>Финансовая помощь из федерального бюджета</t>
  </si>
  <si>
    <t>в т.ч. целевые средства</t>
  </si>
  <si>
    <t>ИТОГО ДОХОДОВ</t>
  </si>
  <si>
    <t>ИТОГО РАСХОДОВ</t>
  </si>
  <si>
    <t>из них:</t>
  </si>
  <si>
    <t>целевые средства:</t>
  </si>
  <si>
    <t>Расшифровка расходов:</t>
  </si>
  <si>
    <t>Расходы бюджетополучателей, финансируемые из краевого бюджета</t>
  </si>
  <si>
    <t>Наименование направления  целевой статьи</t>
  </si>
  <si>
    <t>Петропавловск-Камчатский городской округ</t>
  </si>
  <si>
    <t>Елизовский муниципальный район</t>
  </si>
  <si>
    <t>Усть-Камчатский муниципальный район</t>
  </si>
  <si>
    <t>Усть-Большерецкий муниципальный район</t>
  </si>
  <si>
    <t>Соболевский муниципальный район</t>
  </si>
  <si>
    <t>Мильковский муниципальный район</t>
  </si>
  <si>
    <t>Быстринский муниципальный район</t>
  </si>
  <si>
    <t>Алеутский муниципальный район</t>
  </si>
  <si>
    <t>Вилючинский городской округ</t>
  </si>
  <si>
    <t>Городской округ "поселок Палана"</t>
  </si>
  <si>
    <t>Олюторский муниципальный район</t>
  </si>
  <si>
    <t>Карагинский  муниципальный  район</t>
  </si>
  <si>
    <t>Тигильский  муниципальный  район</t>
  </si>
  <si>
    <t>Пенжинский  муниципальный  район</t>
  </si>
  <si>
    <t>Меры социальной поддержки отдельных категорий граждан</t>
  </si>
  <si>
    <t>01.01.2023</t>
  </si>
  <si>
    <t>01.04.2023</t>
  </si>
  <si>
    <t>Дотации на выравнивание бюджетной обеспеченности муниципальных районов (муниципальных, городских округов)</t>
  </si>
  <si>
    <t>Дотации на поддержку мер по обеспечению сбалансированности бюджетов</t>
  </si>
  <si>
    <t>Субсидии местным бюджетам на софинансирование расходов на оплату труда работников муниципальных учреждений</t>
  </si>
  <si>
    <t>Субсидии местным бюджетам на реализацию мероприятий соответствующей подпрограммы соответствующей государственной программы Камчатского края (за исключением мероприятий Инвестиционной программы Камчатского края и субсидий, которым присвоены отдельные коды)</t>
  </si>
  <si>
    <t>Субсидии местным бюджетам на реализацию мероприятий Инвестиционной  программы Камчатского края</t>
  </si>
  <si>
    <t>Субвенции для осуществления государственных полномочий Камчатского края по вопросам создания административных комиссий в целях привлечения к административной ответственности, предусмотренной законом Камчатского края</t>
  </si>
  <si>
    <t>Субвенции муниципальным районам в Камчатском крае для осуществления  полномочий органов государственной власти Камчатского края по расчету и предоставлению дотаций  бюджетам поселений</t>
  </si>
  <si>
    <t>Субвенции для осуществления  государственных полномочий Камчатского края по созданию и организации деятельности муниципальных комиссий по делам несовершеннолетних и защите их прав</t>
  </si>
  <si>
    <t>Субвенции для осуществления государственных полномочий по опеке и попечительству в Камчатском крае в части расходов на содержание специалистов, осуществляющих деятельность по опеке и попечительству</t>
  </si>
  <si>
    <t>Субвенции для осуществления  государственных полномочий Камчатского края по вопросам предоставления мер социальной поддержки отдельным категориям граждан, проживающих в Камчатском крае, по проезду на автомобильном транспорте общего пользования городского сообщения</t>
  </si>
  <si>
    <t>Субвенции для осуществления  государственных полномочий по опеке и попечительству в Камчатском крае в части  расходов на выплату вознаграждения опекунам совершеннолетних недееспособных граждан, проживающим в Камчатском крае</t>
  </si>
  <si>
    <t>Субвенции для осуществления  государственных полномочий по опеке и попечительству в Камчатском крае в части социальной поддержки детей-сирот и детей, оставшихся без попечения родителей, переданных под опеку или попечительство (за исключением детей-сирот и детей, оставшихся без попечения родителей, переданных под опеку или попечительство, обучающихся в федеральных образовательных организациях), на предоставление дополнительной меры социальной поддержки по содержанию отдельных лиц из числа детей-сирот и детей, оставшихся без попечения родителей, обучающихся в общеобразовательных организациях и ранее находившихся под попечительством, попечителям которых выплачивались денежные средства на их содержание, на выплату ежемесячного вознаграждения приемным родителям, на организацию подготовки лиц, желающих принять на воспитание в свою семью ребенка, оставшегося без попечения родителей</t>
  </si>
  <si>
    <t>Субвенции для осуществления  государственных полномочий Камчатского края по обеспечению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 в Камчатском крае, по обеспечению дополнительного образования детей в муниципальных общеобразовательных организациях в Камчатском крае</t>
  </si>
  <si>
    <t>Субвенции для осуществления  государственных полномочий Камчатского края по предоставлению мер социальной поддержки отдельным категориям граждан в период получения ими образования в муниципальных общеобразовательных организациях в Камчатском крае</t>
  </si>
  <si>
    <t>Субвенции для осуществления  государственных полномочий Камчатского края по выплате ежемесячной доплаты к заработной плате педагогическим работникам, имеющим ученые степени доктора наук, кандидата наук, государственные награды СССР, РСФСР и Российской Федерации, в отдельных муниципальных образовательных организациях в Камчатском крае</t>
  </si>
  <si>
    <t>Субвенции для осуществления  государственных полномочий Камчатского края в части расходов на предоставление  единовременной денежной выплаты гражданам, усыновившим (удочерившим) ребенка (детей) в Камчатском крае</t>
  </si>
  <si>
    <t>Субвенции для осуществления  государственных полномочий  Камчатского края по выплате компенсации части платы, взимаемой с родителей (законных представителей) за присмотр и уход за детьми в образовательных организациях в Камчатском крае, реализующих образовательную программу дошкольного образования</t>
  </si>
  <si>
    <t>Субвенции для осуществления  государственных полномочий Камчатского края по обеспечению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и муниципальных общеобразовательных организациях в Камчатском крае</t>
  </si>
  <si>
    <t>Субвенции на осуществление государственных полномочий Камчатского края по вопросам предоставления гражданам субсидий на оплату жилого помещения и коммунальных услуг</t>
  </si>
  <si>
    <t>Субвенции для осуществления  государственных полномочий Камчатского края по выплате вознаграждения за выполнение функций классного руководителя педагогическим работникам муниципальных образовательных организаций в Камчатском крае</t>
  </si>
  <si>
    <t>Субвенции для осуществления  государственных полномочий Камчатского края  по оказанию государственной социальной помощи на основании социального контракта малоимущим гражданам</t>
  </si>
  <si>
    <t>Субвенции на осуществление  отдельных государственных полномочий Камчатского края в области обращения с животными без владельцев</t>
  </si>
  <si>
    <t>Субвенции на выполнение государственных полномочий Камчатского края по обеспечению детей-сирот и детей, оставшихся без попечения родителей, лиц из числа детей-сирот и детей, оставшихся без попечения родителей, жилыми помещениями</t>
  </si>
  <si>
    <t>Субвенции для осуществления отдельных государственных полномочий Камчатского края по осуществлению регионального государственного жилищного контроля (надзора) и регионального государственного лицензионного контроля за осуществлением предпринимательской деятельности по управлению многоквартирными домами</t>
  </si>
  <si>
    <t>Субвенции для осуществления  государственных полномочий Камчатского края по предоставлению гражданам, находящимся в трудной жизненной ситуации, проживающим в Камчатском крае, социальной поддержки в форме материальной помощи</t>
  </si>
  <si>
    <t>Иные межбюджетные трансферты на возмещение произведенных расходов по организации работы пунктов временного размещения, размещению и питанию граждан Российской Федерации, Украины, Донецкой Народной Республики, Луганской Народной Республики и лиц без гражданства, постоянно проживающих на территориях Украины, Донецкой Народной Республики, Луганской Народной Республики, вынужденно покинувших территории Украины, Донецкой Народной Республики, Луганской Народной Республики и прибывших на территорию Камчатского края в экстренном массовом порядке и находящихся в пунктах временного размещения</t>
  </si>
  <si>
    <t>Иные межбюджетные трансферты на организацию ритуальных услуг</t>
  </si>
  <si>
    <t>Расходы, связанные с особым режимом безопасного функционирования закрытых административно-территориальных образований</t>
  </si>
  <si>
    <t>Обновление материально-технической базы для организации учебно-исследовательской, научно-практической, творческой деятельности, занятий физической культурой и спортом в образовательных организациях</t>
  </si>
  <si>
    <t>Осуществление первичного воинского учета органами местного самоуправления поселений, муниципальных и городских округов</t>
  </si>
  <si>
    <t>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</si>
  <si>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Финансовое обеспечение дорожной деятельности</t>
  </si>
  <si>
    <t>Осуществление переданных полномочий Российской Федерации на государственную регистрацию актов гражданского состояния</t>
  </si>
  <si>
    <t>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 за счет средств, поступивших от публично-правовой компании "Фонд развития территорий"</t>
  </si>
  <si>
    <t>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 за счет средств краевого бюджета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</si>
  <si>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</si>
  <si>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</si>
  <si>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Оказание государственной социальной помощи на основании социального контракта отдельным категориям граждан</t>
  </si>
  <si>
    <t>Реализация мероприятий по обеспечению жильем молодых семей</t>
  </si>
  <si>
    <t>Всего:</t>
  </si>
  <si>
    <t>Законодательное Собрание Камчатского края</t>
  </si>
  <si>
    <t>Контрольно-счетная палата Камчатского края</t>
  </si>
  <si>
    <t>Правительство Камчатского края</t>
  </si>
  <si>
    <t>Администрация Губернатора Камчатского края</t>
  </si>
  <si>
    <t>Министерство сельского хозяйства, пищевой и перерабатывающей промышленности Камчатского края</t>
  </si>
  <si>
    <t>Министерство природных ресурсов и экологии Камчатского края</t>
  </si>
  <si>
    <t>Министерство рыбного хозяйства Камчатского края</t>
  </si>
  <si>
    <t>Министерство жилищно-коммунального хозяйства и энергетики Камчатского края</t>
  </si>
  <si>
    <t>Министерство финансов Камчатского края</t>
  </si>
  <si>
    <t>Министерство строительства и жилищной политики Камчатского края</t>
  </si>
  <si>
    <t>Министерство образования Камчатского края</t>
  </si>
  <si>
    <t>Министерство здравоохранения Камчатского края</t>
  </si>
  <si>
    <t>Министерство социального благополучия и семейной политики Камчатского края</t>
  </si>
  <si>
    <t>Министерство культуры Камчатского края</t>
  </si>
  <si>
    <t>Министерство по чрезвычайным ситуациям Камчатского края</t>
  </si>
  <si>
    <t>Министерство цифрового развития Камчатского края</t>
  </si>
  <si>
    <t>Министерство имущественных и земельных отношений Камчатского края</t>
  </si>
  <si>
    <t>Министерство труда и развития кадрового потенциала Камчатского края</t>
  </si>
  <si>
    <t>Агентство по ветеринарии Камчатского края</t>
  </si>
  <si>
    <t>Министерство транспорта и дорожного строительства Камчатского края</t>
  </si>
  <si>
    <t>Агентство по обеспечению деятельности мировых судей Камчатского края</t>
  </si>
  <si>
    <t>Региональная служба по тарифам и ценам Камчатского края</t>
  </si>
  <si>
    <t>Инспекция государственного строительного надзора Камчатского края</t>
  </si>
  <si>
    <t>Государственная жилищная инспекция Камчатского края</t>
  </si>
  <si>
    <t>Избирательная комиссия Камчатского края</t>
  </si>
  <si>
    <t>Министерство экономического развития Камчатского края</t>
  </si>
  <si>
    <t>Петропавловск-Камчатская городская территориальная избирательная комиссия</t>
  </si>
  <si>
    <t>Министерство спорта Камчатского края</t>
  </si>
  <si>
    <t>Агентство лесного хозяйства Камчатского края</t>
  </si>
  <si>
    <t>Министерство туризма Камчатского края</t>
  </si>
  <si>
    <t>Служба охраны объектов культурного наследия Камчатского края</t>
  </si>
  <si>
    <t>Агентство записи актов гражданского состояния и архивного дела Камчатского края</t>
  </si>
  <si>
    <t>Министерство по делам местного самоуправления и развитию Корякского округа Камчатского края</t>
  </si>
  <si>
    <t>Министерство развития гражданского общества и молодежи Камчатского края</t>
  </si>
  <si>
    <t>Елизовская территориальная избирательная комиссия</t>
  </si>
  <si>
    <t>31.03.2023</t>
  </si>
  <si>
    <t>01.03.2023</t>
  </si>
  <si>
    <t>Дотации бюджетам на частичную компенсацию дополнительных расходов на повышение оплаты труда работников бюджетной сферы и иные цели</t>
  </si>
  <si>
    <t>Дотации бюджетам, связанные с особым режимом безопасного функционирования закрытых административно-территориальных образований</t>
  </si>
  <si>
    <t>Субсидии бюджетам субъектов Российской Федерации на выплату региональных социальных доплат к пенсии</t>
  </si>
  <si>
    <t>Субсидии бюджетам субъектов Российской Федерации на стимулирование увеличения производства картофеля и овощей</t>
  </si>
  <si>
    <t>Субсидии бюджетам субъектов Российской Федерации на осуществление единовременной выплаты при рождении первого ребенка, а также предоставление регионального материнского (семейного) капитала при рождении второго ребенка в субъектах Российской Федерации, входящих в состав Дальневосточного федерального округа</t>
  </si>
  <si>
    <t>Субсидии бюджетам субъектов Российской Федерации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</si>
  <si>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Субсидии бюджетам субъектов Российской Федерации на осуществление ежемесячной денежной выплаты, назначаемой в случае рождения третьего ребенка или последующих детей до достижения ребенком возраста трех лет</t>
  </si>
  <si>
    <t>Субсидии бюджетам на реализацию мероприятий, предусмотренных региональной программой переселения, включенной в Государственную программу по оказанию содействия добровольному переселению в Российскую Федерацию соотечественников, проживающих за рубежом</t>
  </si>
  <si>
    <t>Субсидии бюджетам субъектов Российской Федерации на обновление материально-технической базы для организации учебно-исследовательской, научно-практической, творческой деятельности, занятий физической культурой и спортом в образовательных организациях</t>
  </si>
  <si>
    <t>Субсидии бюджетам субъектов Российской Федерации на реализацию программы комплексного развития молодежной политики в регионах Российской Федерации "Регион для молодых"</t>
  </si>
  <si>
    <t>Субсидии бюджетам на единовременные компенсационные выплаты медицинским работникам (врачам, фельдшерам, а также акушеркам и медицинским сестрам фельдшерских и фельдшерско-акушерских пунктов), прибывшим (переехавшим) на работу в сельские населенные пункты, либо рабочие поселки, либо поселки городского типа, либо города с населением до 50 тысяч человек</t>
  </si>
  <si>
    <t>Субсидии бюджетам на создание системы долговременного ухода за гражданами пожилого возраста и инвалидами</t>
  </si>
  <si>
    <t>Субсидии бюджетам на развитие паллиативной медицинской помощи</t>
  </si>
  <si>
    <t>Субсидии бюджетам на реализацию мероприятий по предупреждению и борьбе с социально значимыми инфекционными заболеваниями</t>
  </si>
  <si>
    <t>Субсидии бюджетам на создание новых мест в общеобразовательных организациях, расположенных в сельской местности и поселках городского типа</t>
  </si>
  <si>
    <t>Субсидии бюджетам субъектов Российской Федерации на осуществление ежемесячных выплат на детей в возрасте от трех до семи лет включительно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</si>
  <si>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</si>
  <si>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 xml:space="preserve">Субсидии бюджетам субъектов Российской Федерации на поддержку субъектов Российской Федерации для создания инженерной и транспортной инфраструктуры в целях развития туристских кластеров </t>
  </si>
  <si>
    <t>Субсидии бюджетам на реализацию региональных проектов модернизации первичного звена здравоохранения</t>
  </si>
  <si>
    <t>Субсидии бюджетам субъектов Российской Федерации в целях софинансирования расходных обязательств субъектов Российской Федерации, возникающих при реализации мероприятий по проведению массового обследования новорожденных на врожденные и (или) наследственные заболевания (расширенный неонатальный скрининг)</t>
  </si>
  <si>
    <t>Субсидии бюджетам на приведение в нормативное состояние автомобильных дорог и искусственных дорожных сооружений в рамках реализации национального проекта "Безопасные качественные дороги"</t>
  </si>
  <si>
    <t>Субсидии бюджетам субъектов Российской Федерации на софинансирование расходов, возникающих при оказании гражданам Российской Федерации высокотехнологичной медицинской помощи, не включенной в базовую программу обязательного медицинского страхования</t>
  </si>
  <si>
    <t>Субсидии бюджетам субъектов Российской Федерации на софинансирование расходов, связанных с оказанием государственной социальной помощи на основании социального контракта отдельным категориям граждан</t>
  </si>
  <si>
    <t>Субсидии бюджетам субъектов Российской Федерации на компенсацию отдельным категориям граждан оплаты взноса на капитальный ремонт общего имущества в многоквартирном доме</t>
  </si>
  <si>
    <t>Субсидии бюджетам на поддержку творческой деятельности и укрепление материально-технической базы муниципальных театров в населенных пунктах с численностью населения до 300 тысяч человек</t>
  </si>
  <si>
    <t>Субсидии бюджетам субъектов Российской Федерации на реализацию дополнительных мероприятий в сфере занятости населения</t>
  </si>
  <si>
    <t>Субсидии бюджетам на реализацию мероприятий по обеспечению жильем молодых семей</t>
  </si>
  <si>
    <t>Субсидии бюджетам на поддержку сельскохозяйственного производства по отдельным подотраслям растениеводства и животноводства</t>
  </si>
  <si>
    <t>Субсидии бюджетам на поддержку творческой деятельности и техническое оснащение детских и кукольных театров</t>
  </si>
  <si>
    <t xml:space="preserve">Субсидия бюджетам субъектов Российской Федерации на достижение показателей государственной программы Российской Федерации "Реализация государственной национальной политики" </t>
  </si>
  <si>
    <t>Субсидии бюджетам на поддержку отрасли культуры</t>
  </si>
  <si>
    <t>Субсидии бюджетам на реализацию мероприятий по созданию в субъектах Российской Федерации новых мест в общеобразовательных организациях</t>
  </si>
  <si>
    <t>Субсидии бюджетам на реализацию мероприятий по повышению устойчивости жилых домов, основных объектов и систем жизнеобеспечения в сейсмических районах Российской Федерации</t>
  </si>
  <si>
    <t>Субсидии бюджетам субъектов Российской Федерации на обеспечение закупки авиационных работ в целях оказания медицинской помощи</t>
  </si>
  <si>
    <t>Субсидии бюджетам на реализацию программ формирования современной городской среды</t>
  </si>
  <si>
    <t>Субсидии бюджетам субъектов Российской Федерации на обеспечение профилактики развития сердечно-сосудистых заболеваний и сердечно-сосудистых осложнений у пациентов высокого риска, находящихся на диспансерном наблюдении</t>
  </si>
  <si>
    <t>Субсидии бюджетам субъектов Российской Федерации на софинансирование создания и (или) модернизации инфраструктуры в сфере культуры региональной (муниципальной) собственности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</si>
  <si>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</si>
  <si>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Субвенции бюджетам субъектов Российской Федерации на осуществление отдельных полномочий в области лесных отношений</t>
  </si>
  <si>
    <t>Субвенции бюджетам на осуществление полномочий по обеспечению жильем отдельных категорий граждан, установленных Федеральным законом от 12 января 1995 года N 5-ФЗ "О ветеранах", в соответствии с Указом Президента Российской Федерации от 7 мая 2008 года N 714 "Об обеспечении жильем ветеранов Великой Отечественной войны 1941 - 1945 годов"</t>
  </si>
  <si>
    <t>Субвенции бюджетам на 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</t>
  </si>
  <si>
    <t>Субвенции бюджетам на оплату жилищно-коммунальных услуг отдельным категориям граждан</t>
  </si>
  <si>
    <t>Субвенции бюджетам субъектов Российской Федерации на реализацию полномочий Российской Федерации по осуществлению социальных выплат безработным гражданам в соответствии с Законом Российской Федерации от 19 апреля 1991 года N 1032-I "О занятости населения в Российской Федерации"</t>
  </si>
  <si>
    <t>Субвенции бюджетам на увеличение площади лесовосстановления</t>
  </si>
  <si>
    <t>Субвенции бюджетам на 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препараты, медицинскими изделиями по рецептам на медицинские изделия, а также специализированными продуктами лечебного питания для детей-инвалидов</t>
  </si>
  <si>
    <t>Единая субвенция бюджетам субъектов Российской Федерации и бюджету г. Байконура</t>
  </si>
  <si>
    <t>Межбюджетные трансферты, передаваемые бюджетам субъектов Российской Федерации на обеспечение деятельности депутатов Государственной Думы и их помощников в избирательных округах</t>
  </si>
  <si>
    <t>Межбюджетные трансферты, передаваемые бюджетам субъектов Российской Федерации на обеспечение деятельности сенаторов Российской Федерации и их помощников в субъектах Российской Федерации</t>
  </si>
  <si>
    <t>Межбюджетные трансферты, передаваемые бюджетам на реализацию отдельных полномочий в области лекарственного обеспечения</t>
  </si>
  <si>
    <t>Межбюджетные трансферты, передаваемые бюджетам в целях достижения результатов национального проекта "Производительность труда"</t>
  </si>
  <si>
    <t>Межбюджетные трансферты, передаваемые бюджетам субъектов Российской Федерации на реализацию дополнительных мероприятий, направленных на снижение напряженности на рынке труда субъектов Российской Федерации, по организации общественных работ</t>
  </si>
  <si>
    <t>Межбюджетные трансферты, передаваемые бюджетам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</si>
  <si>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Межбюджетные трансферты, передаваемые бюджетам на ежемесячное денежное вознаграждение за классное руководство (кураторство) педагогическим работникам государственных образовательных организаций субъектов Российской Федерации и г. Байконура, муниципальных образовательных организаций, реализующих образовательные программы среднего профессионального образования, в том числе программы профессионального обучения для лиц с ограниченными возможностями здоровья</t>
  </si>
  <si>
    <t>Межбюджетные трансферты, передаваемые бюджетам на развитие инфраструктуры дорожного хозяйства</t>
  </si>
  <si>
    <t>Межбюджетные трансферты, передаваемые бюджетам на возмещение части затрат на уплату процентов по инвестиционным кредитам (займам) в агропромышленном комплексе</t>
  </si>
  <si>
    <t>Межбюджетные трансферты, передаваемые бюджетам на проведение вакцинации против пневмококковой инфекции граждан старше трудоспособного возраста из групп риска, проживающих в организациях социального обслуживания</t>
  </si>
  <si>
    <t>Межбюджетные трансферты, передаваемые бюджетам на реализацию мероприятий планов социального развития центров экономического роста субъектов Российской Федерации, входящих в состав Дальневосточного федерального округа</t>
  </si>
  <si>
    <t>Прочие безвозмездные поступления от государственных (муниципальных) организаций в бюджеты субъектов Российской Федерации</t>
  </si>
  <si>
    <t>Прочие безвозмездные поступления в бюджеты субъектов Российской Федерации</t>
  </si>
  <si>
    <t>Остатки средств на 01.04.2023 года</t>
  </si>
  <si>
    <t>Привлечение остатков средств на единый счет краевого бюджета с казначейских счетов для осуществления и отражения операций с денежными средствами, поступающими во временное распоряжение получателей средств краевого бюджета, с денежными средствами краевых государственных бюджетных и автономных учреждений, с денежными средствами получателей средств из краевого бюджета, с денежными средствами участников казначейского сопровождения, с денежными средствами территориального фонда обязательного медицинского страхования Камчатского края</t>
  </si>
  <si>
    <t>Остатки средств на 01.04.2023 года с учетом привлеченных средств: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</si>
</sst>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"/>
    <numFmt numFmtId="165" formatCode="0.0"/>
    <numFmt numFmtId="166" formatCode="###\ ###\ ###\ ###\ ##0.0"/>
  </numFmts>
  <fonts count="26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0"/>
      <name val="Times New Roman"/>
      <family val="1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</font>
    <font>
      <sz val="10"/>
      <name val="Times New Roman"/>
      <family val="1"/>
    </font>
    <font>
      <sz val="12"/>
      <color theme="1"/>
      <name val="Times New Roman"/>
      <family val="1"/>
    </font>
    <font>
      <b/>
      <sz val="12"/>
      <name val="Times New Roman"/>
      <family val="1"/>
    </font>
    <font>
      <b/>
      <sz val="11"/>
      <color theme="1"/>
      <name val="Times New Roman"/>
      <family val="1"/>
      <charset val="204"/>
    </font>
    <font>
      <sz val="12"/>
      <color theme="0"/>
      <name val="Times New Roman"/>
      <family val="1"/>
    </font>
    <font>
      <sz val="11"/>
      <color theme="0"/>
      <name val="Calibri"/>
      <family val="2"/>
      <scheme val="minor"/>
    </font>
    <font>
      <b/>
      <sz val="11"/>
      <name val="Times New Roman"/>
      <family val="1"/>
    </font>
    <font>
      <i/>
      <sz val="11"/>
      <name val="Times New Roman"/>
      <family val="1"/>
    </font>
    <font>
      <b/>
      <i/>
      <sz val="11"/>
      <name val="Times New Roman"/>
      <family val="1"/>
    </font>
    <font>
      <sz val="11"/>
      <color theme="0" tint="-0.34998626667073579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b/>
      <sz val="10"/>
      <color rgb="FF000000"/>
      <name val="Times New Roman"/>
      <family val="2"/>
    </font>
    <font>
      <sz val="10"/>
      <color rgb="FF000000"/>
      <name val="Times New Roman"/>
      <family val="2"/>
    </font>
    <font>
      <i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22" fillId="0" borderId="0"/>
    <xf numFmtId="0" fontId="22" fillId="0" borderId="0" applyNumberFormat="0" applyBorder="0" applyAlignment="0"/>
  </cellStyleXfs>
  <cellXfs count="80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3" fillId="0" borderId="0" xfId="0" applyFont="1" applyBorder="1" applyAlignment="1"/>
    <xf numFmtId="0" fontId="3" fillId="0" borderId="0" xfId="0" applyFont="1"/>
    <xf numFmtId="0" fontId="4" fillId="0" borderId="0" xfId="0" applyFont="1" applyBorder="1" applyAlignment="1">
      <alignment horizontal="right"/>
    </xf>
    <xf numFmtId="164" fontId="5" fillId="2" borderId="3" xfId="0" applyNumberFormat="1" applyFont="1" applyFill="1" applyBorder="1" applyAlignment="1"/>
    <xf numFmtId="164" fontId="3" fillId="0" borderId="3" xfId="0" applyNumberFormat="1" applyFont="1" applyFill="1" applyBorder="1" applyAlignment="1">
      <alignment horizontal="right" wrapText="1"/>
    </xf>
    <xf numFmtId="164" fontId="2" fillId="0" borderId="3" xfId="0" applyNumberFormat="1" applyFont="1" applyFill="1" applyBorder="1" applyAlignment="1">
      <alignment horizontal="right" wrapText="1"/>
    </xf>
    <xf numFmtId="0" fontId="2" fillId="0" borderId="0" xfId="0" applyFont="1" applyFill="1" applyBorder="1" applyAlignment="1">
      <alignment horizontal="left" wrapText="1"/>
    </xf>
    <xf numFmtId="0" fontId="3" fillId="0" borderId="0" xfId="0" applyFont="1" applyFill="1" applyBorder="1"/>
    <xf numFmtId="49" fontId="3" fillId="0" borderId="3" xfId="0" applyNumberFormat="1" applyFont="1" applyBorder="1" applyAlignment="1">
      <alignment horizontal="left" vertical="center" wrapText="1"/>
    </xf>
    <xf numFmtId="0" fontId="6" fillId="2" borderId="0" xfId="0" applyFont="1" applyFill="1" applyBorder="1" applyAlignment="1"/>
    <xf numFmtId="164" fontId="7" fillId="2" borderId="3" xfId="0" applyNumberFormat="1" applyFont="1" applyFill="1" applyBorder="1" applyAlignment="1">
      <alignment horizontal="center" vertical="center" wrapText="1"/>
    </xf>
    <xf numFmtId="0" fontId="8" fillId="0" borderId="0" xfId="0" applyFont="1"/>
    <xf numFmtId="0" fontId="9" fillId="0" borderId="0" xfId="0" applyFont="1"/>
    <xf numFmtId="0" fontId="11" fillId="0" borderId="0" xfId="0" applyFont="1"/>
    <xf numFmtId="0" fontId="12" fillId="2" borderId="0" xfId="0" applyFont="1" applyFill="1" applyBorder="1" applyAlignment="1"/>
    <xf numFmtId="0" fontId="13" fillId="0" borderId="3" xfId="0" applyFont="1" applyBorder="1" applyAlignment="1">
      <alignment horizontal="center" vertical="center" wrapText="1"/>
    </xf>
    <xf numFmtId="0" fontId="14" fillId="0" borderId="0" xfId="0" applyFont="1"/>
    <xf numFmtId="0" fontId="15" fillId="0" borderId="0" xfId="0" applyFont="1"/>
    <xf numFmtId="164" fontId="2" fillId="0" borderId="0" xfId="0" applyNumberFormat="1" applyFont="1" applyFill="1" applyBorder="1" applyAlignment="1">
      <alignment horizontal="right" wrapText="1"/>
    </xf>
    <xf numFmtId="164" fontId="17" fillId="0" borderId="0" xfId="0" applyNumberFormat="1" applyFont="1" applyFill="1" applyBorder="1" applyAlignment="1">
      <alignment horizontal="left" wrapText="1"/>
    </xf>
    <xf numFmtId="0" fontId="17" fillId="0" borderId="0" xfId="0" applyFont="1" applyFill="1" applyBorder="1" applyAlignment="1">
      <alignment horizontal="left" wrapText="1"/>
    </xf>
    <xf numFmtId="0" fontId="18" fillId="0" borderId="0" xfId="0" applyFont="1" applyFill="1" applyBorder="1" applyAlignment="1">
      <alignment wrapText="1"/>
    </xf>
    <xf numFmtId="0" fontId="16" fillId="0" borderId="3" xfId="0" applyFont="1" applyFill="1" applyBorder="1" applyAlignment="1">
      <alignment horizontal="center" vertical="top" wrapText="1"/>
    </xf>
    <xf numFmtId="49" fontId="16" fillId="0" borderId="3" xfId="0" applyNumberFormat="1" applyFont="1" applyBorder="1" applyAlignment="1">
      <alignment horizontal="left" vertical="center" wrapText="1"/>
    </xf>
    <xf numFmtId="0" fontId="19" fillId="0" borderId="0" xfId="0" applyNumberFormat="1" applyFont="1"/>
    <xf numFmtId="0" fontId="19" fillId="0" borderId="0" xfId="0" applyFont="1"/>
    <xf numFmtId="14" fontId="19" fillId="0" borderId="0" xfId="0" applyNumberFormat="1" applyFont="1"/>
    <xf numFmtId="49" fontId="5" fillId="2" borderId="3" xfId="0" applyNumberFormat="1" applyFont="1" applyFill="1" applyBorder="1" applyAlignment="1">
      <alignment horizontal="left" wrapText="1"/>
    </xf>
    <xf numFmtId="0" fontId="20" fillId="0" borderId="0" xfId="0" applyFont="1"/>
    <xf numFmtId="0" fontId="21" fillId="0" borderId="0" xfId="0" applyFont="1"/>
    <xf numFmtId="0" fontId="21" fillId="0" borderId="3" xfId="0" applyFont="1" applyBorder="1" applyAlignment="1">
      <alignment horizontal="left" vertical="center" wrapText="1"/>
    </xf>
    <xf numFmtId="164" fontId="10" fillId="2" borderId="3" xfId="0" applyNumberFormat="1" applyFont="1" applyFill="1" applyBorder="1" applyAlignment="1">
      <alignment horizontal="center" vertical="center" wrapText="1"/>
    </xf>
    <xf numFmtId="164" fontId="10" fillId="2" borderId="3" xfId="0" applyNumberFormat="1" applyFont="1" applyFill="1" applyBorder="1" applyAlignment="1">
      <alignment vertical="center" wrapText="1"/>
    </xf>
    <xf numFmtId="164" fontId="3" fillId="0" borderId="3" xfId="0" applyNumberFormat="1" applyFont="1" applyBorder="1" applyAlignment="1">
      <alignment horizontal="right" vertical="center" wrapText="1"/>
    </xf>
    <xf numFmtId="164" fontId="16" fillId="0" borderId="3" xfId="0" applyNumberFormat="1" applyFont="1" applyBorder="1" applyAlignment="1">
      <alignment horizontal="right" vertical="center" wrapText="1"/>
    </xf>
    <xf numFmtId="164" fontId="3" fillId="2" borderId="3" xfId="0" applyNumberFormat="1" applyFont="1" applyFill="1" applyBorder="1" applyAlignment="1">
      <alignment horizontal="right" wrapText="1"/>
    </xf>
    <xf numFmtId="164" fontId="2" fillId="2" borderId="3" xfId="0" applyNumberFormat="1" applyFont="1" applyFill="1" applyBorder="1" applyAlignment="1">
      <alignment horizontal="right" wrapText="1"/>
    </xf>
    <xf numFmtId="0" fontId="1" fillId="0" borderId="0" xfId="0" applyFont="1" applyAlignment="1">
      <alignment horizontal="center" wrapText="1"/>
    </xf>
    <xf numFmtId="164" fontId="5" fillId="2" borderId="0" xfId="0" applyNumberFormat="1" applyFont="1" applyFill="1" applyBorder="1" applyAlignment="1"/>
    <xf numFmtId="164" fontId="3" fillId="0" borderId="0" xfId="0" applyNumberFormat="1" applyFont="1" applyFill="1" applyBorder="1" applyAlignment="1">
      <alignment horizontal="right" wrapText="1"/>
    </xf>
    <xf numFmtId="164" fontId="3" fillId="0" borderId="0" xfId="0" applyNumberFormat="1" applyFont="1" applyFill="1" applyBorder="1" applyAlignment="1">
      <alignment horizontal="right" vertical="center" wrapText="1"/>
    </xf>
    <xf numFmtId="0" fontId="16" fillId="0" borderId="5" xfId="0" applyFont="1" applyFill="1" applyBorder="1" applyAlignment="1">
      <alignment horizontal="center" vertical="top" wrapText="1"/>
    </xf>
    <xf numFmtId="166" fontId="23" fillId="0" borderId="7" xfId="1" applyNumberFormat="1" applyFont="1" applyFill="1" applyBorder="1" applyAlignment="1" applyProtection="1">
      <alignment horizontal="right" vertical="center"/>
    </xf>
    <xf numFmtId="164" fontId="25" fillId="0" borderId="3" xfId="0" applyNumberFormat="1" applyFont="1" applyFill="1" applyBorder="1" applyAlignment="1">
      <alignment horizontal="right" wrapText="1"/>
    </xf>
    <xf numFmtId="164" fontId="25" fillId="0" borderId="3" xfId="0" applyNumberFormat="1" applyFont="1" applyFill="1" applyBorder="1" applyAlignment="1">
      <alignment horizontal="right" vertical="center" wrapText="1"/>
    </xf>
    <xf numFmtId="164" fontId="3" fillId="0" borderId="4" xfId="0" applyNumberFormat="1" applyFont="1" applyFill="1" applyBorder="1" applyAlignment="1">
      <alignment horizontal="right" vertical="center" wrapText="1"/>
    </xf>
    <xf numFmtId="166" fontId="24" fillId="0" borderId="7" xfId="1" applyNumberFormat="1" applyFont="1" applyFill="1" applyBorder="1" applyAlignment="1" applyProtection="1">
      <alignment horizontal="right" vertical="center"/>
    </xf>
    <xf numFmtId="0" fontId="1" fillId="0" borderId="0" xfId="0" applyFont="1" applyAlignment="1">
      <alignment horizontal="center" wrapText="1"/>
    </xf>
    <xf numFmtId="0" fontId="2" fillId="0" borderId="1" xfId="0" applyNumberFormat="1" applyFont="1" applyFill="1" applyBorder="1" applyAlignment="1">
      <alignment horizontal="left" wrapText="1"/>
    </xf>
    <xf numFmtId="0" fontId="2" fillId="0" borderId="2" xfId="0" applyNumberFormat="1" applyFont="1" applyFill="1" applyBorder="1" applyAlignment="1">
      <alignment horizontal="left" wrapText="1"/>
    </xf>
    <xf numFmtId="164" fontId="2" fillId="0" borderId="3" xfId="0" applyNumberFormat="1" applyFont="1" applyFill="1" applyBorder="1" applyAlignment="1">
      <alignment horizontal="left" wrapText="1"/>
    </xf>
    <xf numFmtId="0" fontId="3" fillId="0" borderId="3" xfId="0" applyFont="1" applyFill="1" applyBorder="1" applyAlignment="1">
      <alignment horizontal="left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165" fontId="2" fillId="0" borderId="3" xfId="0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left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3" fillId="0" borderId="4" xfId="0" applyFont="1" applyBorder="1" applyAlignment="1">
      <alignment horizontal="left"/>
    </xf>
    <xf numFmtId="0" fontId="16" fillId="0" borderId="5" xfId="0" applyFont="1" applyBorder="1" applyAlignment="1">
      <alignment horizontal="left" wrapText="1"/>
    </xf>
    <xf numFmtId="0" fontId="16" fillId="0" borderId="5" xfId="0" applyFont="1" applyBorder="1" applyAlignment="1">
      <alignment horizontal="left"/>
    </xf>
    <xf numFmtId="0" fontId="16" fillId="0" borderId="3" xfId="0" applyFont="1" applyBorder="1" applyAlignment="1">
      <alignment horizontal="left" wrapText="1"/>
    </xf>
    <xf numFmtId="0" fontId="16" fillId="0" borderId="3" xfId="0" applyFont="1" applyBorder="1" applyAlignment="1">
      <alignment horizontal="left"/>
    </xf>
    <xf numFmtId="164" fontId="17" fillId="0" borderId="3" xfId="0" applyNumberFormat="1" applyFont="1" applyFill="1" applyBorder="1" applyAlignment="1">
      <alignment horizontal="left" wrapText="1"/>
    </xf>
    <xf numFmtId="0" fontId="17" fillId="0" borderId="3" xfId="0" applyFont="1" applyFill="1" applyBorder="1" applyAlignment="1">
      <alignment horizontal="left" wrapText="1"/>
    </xf>
    <xf numFmtId="165" fontId="2" fillId="0" borderId="3" xfId="0" applyNumberFormat="1" applyFont="1" applyFill="1" applyBorder="1" applyAlignment="1">
      <alignment horizontal="center" vertical="center" wrapText="1"/>
    </xf>
    <xf numFmtId="164" fontId="17" fillId="0" borderId="0" xfId="0" applyNumberFormat="1" applyFont="1" applyFill="1" applyBorder="1" applyAlignment="1">
      <alignment horizontal="left" wrapText="1"/>
    </xf>
    <xf numFmtId="164" fontId="17" fillId="0" borderId="1" xfId="0" applyNumberFormat="1" applyFont="1" applyFill="1" applyBorder="1" applyAlignment="1">
      <alignment horizontal="left" wrapText="1"/>
    </xf>
    <xf numFmtId="164" fontId="17" fillId="0" borderId="2" xfId="0" applyNumberFormat="1" applyFont="1" applyFill="1" applyBorder="1" applyAlignment="1">
      <alignment horizontal="left" wrapText="1"/>
    </xf>
    <xf numFmtId="164" fontId="17" fillId="0" borderId="6" xfId="0" applyNumberFormat="1" applyFont="1" applyFill="1" applyBorder="1" applyAlignment="1">
      <alignment horizontal="left" wrapText="1"/>
    </xf>
    <xf numFmtId="164" fontId="2" fillId="0" borderId="1" xfId="0" applyNumberFormat="1" applyFont="1" applyFill="1" applyBorder="1" applyAlignment="1">
      <alignment horizontal="left" wrapText="1"/>
    </xf>
    <xf numFmtId="164" fontId="2" fillId="0" borderId="2" xfId="0" applyNumberFormat="1" applyFont="1" applyFill="1" applyBorder="1" applyAlignment="1">
      <alignment horizontal="left" wrapText="1"/>
    </xf>
    <xf numFmtId="164" fontId="2" fillId="0" borderId="6" xfId="0" applyNumberFormat="1" applyFont="1" applyFill="1" applyBorder="1" applyAlignment="1">
      <alignment horizontal="left" wrapText="1"/>
    </xf>
    <xf numFmtId="49" fontId="24" fillId="0" borderId="7" xfId="1" applyNumberFormat="1" applyFont="1" applyFill="1" applyBorder="1" applyAlignment="1" applyProtection="1">
      <alignment horizontal="left" vertical="center" wrapText="1"/>
    </xf>
    <xf numFmtId="164" fontId="2" fillId="0" borderId="5" xfId="0" applyNumberFormat="1" applyFont="1" applyFill="1" applyBorder="1" applyAlignment="1">
      <alignment horizontal="right" vertical="center" wrapText="1"/>
    </xf>
    <xf numFmtId="164" fontId="2" fillId="0" borderId="3" xfId="0" applyNumberFormat="1" applyFont="1" applyFill="1" applyBorder="1" applyAlignment="1">
      <alignment horizontal="right" vertical="center" wrapText="1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5"/>
  <sheetViews>
    <sheetView tabSelected="1" view="pageBreakPreview" zoomScaleNormal="100" zoomScaleSheetLayoutView="100" workbookViewId="0">
      <selection activeCell="D73" sqref="D73"/>
    </sheetView>
  </sheetViews>
  <sheetFormatPr defaultRowHeight="15" x14ac:dyDescent="0.25"/>
  <cols>
    <col min="1" max="1" width="69.28515625" customWidth="1"/>
    <col min="2" max="2" width="18.140625" customWidth="1"/>
    <col min="3" max="3" width="20.28515625" customWidth="1"/>
    <col min="4" max="5" width="16.5703125" customWidth="1"/>
    <col min="6" max="6" width="12.5703125" customWidth="1"/>
    <col min="7" max="7" width="16" bestFit="1" customWidth="1"/>
    <col min="9" max="9" width="10.140625" bestFit="1" customWidth="1"/>
  </cols>
  <sheetData>
    <row r="1" spans="1:9" ht="15.75" x14ac:dyDescent="0.25">
      <c r="A1" s="51" t="s">
        <v>9</v>
      </c>
      <c r="B1" s="51"/>
      <c r="C1" s="51"/>
      <c r="D1" s="51"/>
      <c r="E1" s="41"/>
      <c r="F1" s="28" t="s">
        <v>112</v>
      </c>
      <c r="G1" s="29" t="str">
        <f>TEXT(F1,"[$-FC19]ММ")</f>
        <v>03</v>
      </c>
      <c r="H1" s="29" t="str">
        <f>TEXT(F1,"[$-FC19]ДД.ММ.ГГГ \г")</f>
        <v>01.03.2023 г</v>
      </c>
      <c r="I1" s="29" t="str">
        <f>TEXT(F1,"[$-FC19]ГГГГ")</f>
        <v>2023</v>
      </c>
    </row>
    <row r="2" spans="1:9" ht="15.75" x14ac:dyDescent="0.25">
      <c r="A2" s="51" t="str">
        <f>CONCATENATE("доходов и расходов краевого бюджета за ",period," ",I1," года")</f>
        <v>доходов и расходов краевого бюджета за март 2023 года</v>
      </c>
      <c r="B2" s="51"/>
      <c r="C2" s="51"/>
      <c r="D2" s="51"/>
      <c r="E2" s="41"/>
      <c r="F2" s="28" t="s">
        <v>111</v>
      </c>
      <c r="G2" s="29" t="str">
        <f>TEXT(F2,"[$-FC19]ДД ММММ ГГГ \г")</f>
        <v>31 марта 2023 г</v>
      </c>
      <c r="H2" s="29" t="str">
        <f>TEXT(F2,"[$-FC19]ДД.ММ.ГГГ \г")</f>
        <v>31.03.2023 г</v>
      </c>
      <c r="I2" s="30"/>
    </row>
    <row r="3" spans="1:9" x14ac:dyDescent="0.25">
      <c r="A3" s="1"/>
      <c r="B3" s="2"/>
      <c r="C3" s="2"/>
      <c r="D3" s="3"/>
      <c r="E3" s="3"/>
      <c r="F3" s="29">
        <f>EndDate+1</f>
        <v>45018</v>
      </c>
      <c r="G3" s="29" t="str">
        <f>TEXT(F3,"[$-FC19]ДД ММММ ГГГ \г")</f>
        <v>02 апреля 2023 г</v>
      </c>
      <c r="H3" s="29" t="str">
        <f>TEXT(F3,"[$-FC19]ДД.ММ.ГГГ \г")</f>
        <v>02.04.2023 г</v>
      </c>
      <c r="I3" s="29"/>
    </row>
    <row r="4" spans="1:9" x14ac:dyDescent="0.25">
      <c r="A4" s="4"/>
      <c r="B4" s="5"/>
      <c r="C4" s="5"/>
      <c r="D4" s="6" t="s">
        <v>0</v>
      </c>
      <c r="E4" s="6"/>
      <c r="F4" s="29"/>
      <c r="G4" s="29"/>
      <c r="H4" s="29"/>
      <c r="I4" s="29"/>
    </row>
    <row r="5" spans="1:9" x14ac:dyDescent="0.25">
      <c r="A5" s="52" t="str">
        <f>CONCATENATE("Остаток средств на ",H1,"ода")</f>
        <v>Остаток средств на 01.03.2023 года</v>
      </c>
      <c r="B5" s="53"/>
      <c r="C5" s="53"/>
      <c r="D5" s="7">
        <v>7936754</v>
      </c>
      <c r="E5" s="42"/>
      <c r="F5" s="30"/>
      <c r="G5" s="29"/>
      <c r="H5" s="29"/>
      <c r="I5" s="29"/>
    </row>
    <row r="6" spans="1:9" x14ac:dyDescent="0.25">
      <c r="A6" s="55" t="s">
        <v>1</v>
      </c>
      <c r="B6" s="59"/>
      <c r="C6" s="59"/>
      <c r="D6" s="8">
        <f>D68-D7</f>
        <v>5079294.00318</v>
      </c>
      <c r="E6" s="43"/>
      <c r="F6" s="29" t="str">
        <f>IF(G1="01","январь",(IF(G1="02","февраль",(IF(G1="03","март",(IF(G1="04","апрель",(IF(G1="05","май",(IF(G1="06","июнь",(IF(G1="07","июль",(IF(G1="08","август",(IF(G1="09","сентябрь",(IF(G1="08","август",(IF(G1="09","сентябрь",(IF(G1="10","октябрь",(IF(G1="11","ноябрь","декабрь")))))))))))))))))))))))))</f>
        <v>март</v>
      </c>
      <c r="G6" s="29"/>
      <c r="H6" s="29"/>
      <c r="I6" s="29"/>
    </row>
    <row r="7" spans="1:9" x14ac:dyDescent="0.25">
      <c r="A7" s="60" t="s">
        <v>10</v>
      </c>
      <c r="B7" s="59"/>
      <c r="C7" s="59"/>
      <c r="D7" s="46">
        <v>6209119.7000000002</v>
      </c>
      <c r="E7" s="44"/>
      <c r="F7" s="29"/>
      <c r="G7" s="29"/>
      <c r="H7" s="29"/>
      <c r="I7" s="29"/>
    </row>
    <row r="8" spans="1:9" x14ac:dyDescent="0.25">
      <c r="A8" s="61" t="s">
        <v>11</v>
      </c>
      <c r="B8" s="62"/>
      <c r="C8" s="62"/>
      <c r="D8" s="49">
        <f>SUM(D9:D67)</f>
        <v>2862290.4999999995</v>
      </c>
      <c r="E8" s="44"/>
      <c r="F8" s="29" t="s">
        <v>34</v>
      </c>
    </row>
    <row r="9" spans="1:9" ht="33.75" customHeight="1" x14ac:dyDescent="0.25">
      <c r="A9" s="77" t="s">
        <v>113</v>
      </c>
      <c r="B9" s="77"/>
      <c r="C9" s="77"/>
      <c r="D9" s="50">
        <v>60125.3</v>
      </c>
      <c r="E9" s="44"/>
      <c r="F9" s="29"/>
    </row>
    <row r="10" spans="1:9" ht="33.75" customHeight="1" x14ac:dyDescent="0.25">
      <c r="A10" s="77" t="s">
        <v>114</v>
      </c>
      <c r="B10" s="77"/>
      <c r="C10" s="77"/>
      <c r="D10" s="50">
        <v>36810</v>
      </c>
      <c r="E10" s="44"/>
      <c r="F10" s="29"/>
    </row>
    <row r="11" spans="1:9" ht="21" customHeight="1" x14ac:dyDescent="0.25">
      <c r="A11" s="77" t="s">
        <v>115</v>
      </c>
      <c r="B11" s="77"/>
      <c r="C11" s="77"/>
      <c r="D11" s="50">
        <v>108783</v>
      </c>
      <c r="E11" s="44"/>
      <c r="F11" s="29"/>
    </row>
    <row r="12" spans="1:9" ht="18" customHeight="1" x14ac:dyDescent="0.25">
      <c r="A12" s="77" t="s">
        <v>116</v>
      </c>
      <c r="B12" s="77"/>
      <c r="C12" s="77"/>
      <c r="D12" s="50">
        <v>6892.3</v>
      </c>
      <c r="E12" s="44"/>
      <c r="F12" s="29"/>
    </row>
    <row r="13" spans="1:9" ht="43.5" customHeight="1" x14ac:dyDescent="0.25">
      <c r="A13" s="77" t="s">
        <v>117</v>
      </c>
      <c r="B13" s="77"/>
      <c r="C13" s="77"/>
      <c r="D13" s="50">
        <v>11611.3</v>
      </c>
      <c r="E13" s="44"/>
      <c r="F13" s="29"/>
    </row>
    <row r="14" spans="1:9" ht="30" customHeight="1" x14ac:dyDescent="0.25">
      <c r="A14" s="77" t="s">
        <v>118</v>
      </c>
      <c r="B14" s="77"/>
      <c r="C14" s="77"/>
      <c r="D14" s="50">
        <v>11621.6</v>
      </c>
      <c r="E14" s="44"/>
      <c r="F14" s="29"/>
    </row>
    <row r="15" spans="1:9" ht="33.75" customHeight="1" x14ac:dyDescent="0.25">
      <c r="A15" s="77" t="s">
        <v>119</v>
      </c>
      <c r="B15" s="77"/>
      <c r="C15" s="77"/>
      <c r="D15" s="50">
        <v>50890.8</v>
      </c>
      <c r="E15" s="44"/>
      <c r="F15" s="29"/>
    </row>
    <row r="16" spans="1:9" ht="38.25" customHeight="1" x14ac:dyDescent="0.25">
      <c r="A16" s="77" t="s">
        <v>120</v>
      </c>
      <c r="B16" s="77"/>
      <c r="C16" s="77"/>
      <c r="D16" s="50">
        <v>222.1</v>
      </c>
      <c r="E16" s="44"/>
      <c r="F16" s="29"/>
    </row>
    <row r="17" spans="1:6" ht="39" customHeight="1" x14ac:dyDescent="0.25">
      <c r="A17" s="77" t="s">
        <v>121</v>
      </c>
      <c r="B17" s="77"/>
      <c r="C17" s="77"/>
      <c r="D17" s="50">
        <v>49</v>
      </c>
      <c r="E17" s="44"/>
      <c r="F17" s="29"/>
    </row>
    <row r="18" spans="1:6" ht="33.75" customHeight="1" x14ac:dyDescent="0.25">
      <c r="A18" s="77" t="s">
        <v>122</v>
      </c>
      <c r="B18" s="77"/>
      <c r="C18" s="77"/>
      <c r="D18" s="50">
        <v>81083.399999999994</v>
      </c>
      <c r="E18" s="44"/>
      <c r="F18" s="29"/>
    </row>
    <row r="19" spans="1:6" ht="39" customHeight="1" x14ac:dyDescent="0.25">
      <c r="A19" s="77" t="s">
        <v>123</v>
      </c>
      <c r="B19" s="77"/>
      <c r="C19" s="77"/>
      <c r="D19" s="50">
        <v>1900</v>
      </c>
      <c r="E19" s="44"/>
      <c r="F19" s="29"/>
    </row>
    <row r="20" spans="1:6" ht="18.75" customHeight="1" x14ac:dyDescent="0.25">
      <c r="A20" s="77" t="s">
        <v>124</v>
      </c>
      <c r="B20" s="77"/>
      <c r="C20" s="77"/>
      <c r="D20" s="50">
        <v>5819.3</v>
      </c>
      <c r="E20" s="44"/>
      <c r="F20" s="29"/>
    </row>
    <row r="21" spans="1:6" ht="17.25" customHeight="1" x14ac:dyDescent="0.25">
      <c r="A21" s="77" t="s">
        <v>125</v>
      </c>
      <c r="B21" s="77"/>
      <c r="C21" s="77"/>
      <c r="D21" s="50">
        <v>486</v>
      </c>
      <c r="E21" s="44"/>
      <c r="F21" s="29"/>
    </row>
    <row r="22" spans="1:6" ht="30" customHeight="1" x14ac:dyDescent="0.25">
      <c r="A22" s="77" t="s">
        <v>126</v>
      </c>
      <c r="B22" s="77"/>
      <c r="C22" s="77"/>
      <c r="D22" s="50">
        <v>601.1</v>
      </c>
      <c r="E22" s="44"/>
      <c r="F22" s="29"/>
    </row>
    <row r="23" spans="1:6" ht="33.75" customHeight="1" x14ac:dyDescent="0.25">
      <c r="A23" s="77" t="s">
        <v>127</v>
      </c>
      <c r="B23" s="77"/>
      <c r="C23" s="77"/>
      <c r="D23" s="50">
        <v>89169.4</v>
      </c>
      <c r="E23" s="44"/>
      <c r="F23" s="29"/>
    </row>
    <row r="24" spans="1:6" ht="27.75" customHeight="1" x14ac:dyDescent="0.25">
      <c r="A24" s="77" t="s">
        <v>128</v>
      </c>
      <c r="B24" s="77"/>
      <c r="C24" s="77"/>
      <c r="D24" s="50">
        <v>104053.5</v>
      </c>
      <c r="E24" s="44"/>
      <c r="F24" s="29"/>
    </row>
    <row r="25" spans="1:6" ht="31.5" customHeight="1" x14ac:dyDescent="0.25">
      <c r="A25" s="77" t="s">
        <v>129</v>
      </c>
      <c r="B25" s="77"/>
      <c r="C25" s="77"/>
      <c r="D25" s="50">
        <v>22508.3</v>
      </c>
      <c r="E25" s="44"/>
      <c r="F25" s="29"/>
    </row>
    <row r="26" spans="1:6" ht="30.75" customHeight="1" x14ac:dyDescent="0.25">
      <c r="A26" s="77" t="s">
        <v>130</v>
      </c>
      <c r="B26" s="77"/>
      <c r="C26" s="77"/>
      <c r="D26" s="50">
        <v>43000</v>
      </c>
      <c r="E26" s="44"/>
      <c r="F26" s="29"/>
    </row>
    <row r="27" spans="1:6" ht="17.25" customHeight="1" x14ac:dyDescent="0.25">
      <c r="A27" s="77" t="s">
        <v>131</v>
      </c>
      <c r="B27" s="77"/>
      <c r="C27" s="77"/>
      <c r="D27" s="50">
        <v>409.5</v>
      </c>
      <c r="E27" s="44"/>
      <c r="F27" s="29"/>
    </row>
    <row r="28" spans="1:6" ht="33.75" customHeight="1" x14ac:dyDescent="0.25">
      <c r="A28" s="77" t="s">
        <v>132</v>
      </c>
      <c r="B28" s="77"/>
      <c r="C28" s="77"/>
      <c r="D28" s="50">
        <v>593.20000000000005</v>
      </c>
      <c r="E28" s="44"/>
      <c r="F28" s="29"/>
    </row>
    <row r="29" spans="1:6" ht="33.75" customHeight="1" x14ac:dyDescent="0.25">
      <c r="A29" s="77" t="s">
        <v>133</v>
      </c>
      <c r="B29" s="77"/>
      <c r="C29" s="77"/>
      <c r="D29" s="50">
        <v>11285.9</v>
      </c>
      <c r="E29" s="44"/>
      <c r="F29" s="29"/>
    </row>
    <row r="30" spans="1:6" ht="33.75" customHeight="1" x14ac:dyDescent="0.25">
      <c r="A30" s="77" t="s">
        <v>134</v>
      </c>
      <c r="B30" s="77"/>
      <c r="C30" s="77"/>
      <c r="D30" s="50">
        <v>188.6</v>
      </c>
      <c r="E30" s="44"/>
      <c r="F30" s="29"/>
    </row>
    <row r="31" spans="1:6" ht="33.75" customHeight="1" x14ac:dyDescent="0.25">
      <c r="A31" s="77" t="s">
        <v>135</v>
      </c>
      <c r="B31" s="77"/>
      <c r="C31" s="77"/>
      <c r="D31" s="50">
        <v>15423.8</v>
      </c>
      <c r="E31" s="44"/>
      <c r="F31" s="29"/>
    </row>
    <row r="32" spans="1:6" ht="27.75" customHeight="1" x14ac:dyDescent="0.25">
      <c r="A32" s="77" t="s">
        <v>136</v>
      </c>
      <c r="B32" s="77"/>
      <c r="C32" s="77"/>
      <c r="D32" s="50">
        <v>336.4</v>
      </c>
      <c r="E32" s="44"/>
      <c r="F32" s="29"/>
    </row>
    <row r="33" spans="1:6" ht="33.75" customHeight="1" x14ac:dyDescent="0.25">
      <c r="A33" s="77" t="s">
        <v>137</v>
      </c>
      <c r="B33" s="77"/>
      <c r="C33" s="77"/>
      <c r="D33" s="50">
        <v>3325</v>
      </c>
      <c r="E33" s="44"/>
      <c r="F33" s="29"/>
    </row>
    <row r="34" spans="1:6" ht="15" customHeight="1" x14ac:dyDescent="0.25">
      <c r="A34" s="77" t="s">
        <v>138</v>
      </c>
      <c r="B34" s="77"/>
      <c r="C34" s="77"/>
      <c r="D34" s="50">
        <v>4750</v>
      </c>
      <c r="E34" s="44"/>
      <c r="F34" s="29"/>
    </row>
    <row r="35" spans="1:6" ht="20.25" customHeight="1" x14ac:dyDescent="0.25">
      <c r="A35" s="77" t="s">
        <v>139</v>
      </c>
      <c r="B35" s="77"/>
      <c r="C35" s="77"/>
      <c r="D35" s="50">
        <v>19920.099999999999</v>
      </c>
      <c r="E35" s="44"/>
      <c r="F35" s="29"/>
    </row>
    <row r="36" spans="1:6" ht="25.5" customHeight="1" x14ac:dyDescent="0.25">
      <c r="A36" s="77" t="s">
        <v>140</v>
      </c>
      <c r="B36" s="77"/>
      <c r="C36" s="77"/>
      <c r="D36" s="50">
        <v>3547</v>
      </c>
      <c r="E36" s="44"/>
      <c r="F36" s="29"/>
    </row>
    <row r="37" spans="1:6" ht="21" customHeight="1" x14ac:dyDescent="0.25">
      <c r="A37" s="77" t="s">
        <v>141</v>
      </c>
      <c r="B37" s="77"/>
      <c r="C37" s="77"/>
      <c r="D37" s="50">
        <v>700</v>
      </c>
      <c r="E37" s="44"/>
      <c r="F37" s="29"/>
    </row>
    <row r="38" spans="1:6" ht="31.5" customHeight="1" x14ac:dyDescent="0.25">
      <c r="A38" s="77" t="s">
        <v>142</v>
      </c>
      <c r="B38" s="77"/>
      <c r="C38" s="77"/>
      <c r="D38" s="50">
        <v>2259.6999999999998</v>
      </c>
      <c r="E38" s="44"/>
      <c r="F38" s="29"/>
    </row>
    <row r="39" spans="1:6" ht="17.25" customHeight="1" x14ac:dyDescent="0.25">
      <c r="A39" s="77" t="s">
        <v>143</v>
      </c>
      <c r="B39" s="77"/>
      <c r="C39" s="77"/>
      <c r="D39" s="50">
        <v>450</v>
      </c>
      <c r="E39" s="44"/>
      <c r="F39" s="29"/>
    </row>
    <row r="40" spans="1:6" ht="24" customHeight="1" x14ac:dyDescent="0.25">
      <c r="A40" s="77" t="s">
        <v>144</v>
      </c>
      <c r="B40" s="77"/>
      <c r="C40" s="77"/>
      <c r="D40" s="50">
        <v>231392.4</v>
      </c>
      <c r="E40" s="44"/>
      <c r="F40" s="29"/>
    </row>
    <row r="41" spans="1:6" ht="33.75" customHeight="1" x14ac:dyDescent="0.25">
      <c r="A41" s="77" t="s">
        <v>145</v>
      </c>
      <c r="B41" s="77"/>
      <c r="C41" s="77"/>
      <c r="D41" s="50">
        <v>7299.2</v>
      </c>
      <c r="E41" s="44"/>
      <c r="F41" s="29"/>
    </row>
    <row r="42" spans="1:6" ht="24.75" customHeight="1" x14ac:dyDescent="0.25">
      <c r="A42" s="77" t="s">
        <v>146</v>
      </c>
      <c r="B42" s="77"/>
      <c r="C42" s="77"/>
      <c r="D42" s="50">
        <v>18703.900000000001</v>
      </c>
      <c r="E42" s="44"/>
      <c r="F42" s="29"/>
    </row>
    <row r="43" spans="1:6" ht="12.75" customHeight="1" x14ac:dyDescent="0.25">
      <c r="A43" s="77" t="s">
        <v>147</v>
      </c>
      <c r="B43" s="77"/>
      <c r="C43" s="77"/>
      <c r="D43" s="50">
        <v>1179.2</v>
      </c>
      <c r="E43" s="44"/>
      <c r="F43" s="29"/>
    </row>
    <row r="44" spans="1:6" ht="30.75" customHeight="1" x14ac:dyDescent="0.25">
      <c r="A44" s="77" t="s">
        <v>148</v>
      </c>
      <c r="B44" s="77"/>
      <c r="C44" s="77"/>
      <c r="D44" s="50">
        <v>214.1</v>
      </c>
      <c r="E44" s="44"/>
      <c r="F44" s="29"/>
    </row>
    <row r="45" spans="1:6" ht="27" customHeight="1" x14ac:dyDescent="0.25">
      <c r="A45" s="77" t="s">
        <v>149</v>
      </c>
      <c r="B45" s="77"/>
      <c r="C45" s="77"/>
      <c r="D45" s="50">
        <v>390902.6</v>
      </c>
      <c r="E45" s="44"/>
      <c r="F45" s="29"/>
    </row>
    <row r="46" spans="1:6" ht="33.75" customHeight="1" x14ac:dyDescent="0.25">
      <c r="A46" s="77" t="s">
        <v>150</v>
      </c>
      <c r="B46" s="77"/>
      <c r="C46" s="77"/>
      <c r="D46" s="50">
        <v>4276.2</v>
      </c>
      <c r="E46" s="44"/>
      <c r="F46" s="29"/>
    </row>
    <row r="47" spans="1:6" ht="17.25" customHeight="1" x14ac:dyDescent="0.25">
      <c r="A47" s="77" t="s">
        <v>151</v>
      </c>
      <c r="B47" s="77"/>
      <c r="C47" s="77"/>
      <c r="D47" s="50">
        <v>17737.900000000001</v>
      </c>
      <c r="E47" s="44"/>
      <c r="F47" s="29"/>
    </row>
    <row r="48" spans="1:6" ht="42" customHeight="1" x14ac:dyDescent="0.25">
      <c r="A48" s="77" t="s">
        <v>152</v>
      </c>
      <c r="B48" s="77"/>
      <c r="C48" s="77"/>
      <c r="D48" s="50">
        <v>4134.1000000000004</v>
      </c>
      <c r="E48" s="44"/>
      <c r="F48" s="29"/>
    </row>
    <row r="49" spans="1:6" ht="27" customHeight="1" x14ac:dyDescent="0.25">
      <c r="A49" s="77" t="s">
        <v>153</v>
      </c>
      <c r="B49" s="77"/>
      <c r="C49" s="77"/>
      <c r="D49" s="50">
        <v>332.2</v>
      </c>
      <c r="E49" s="44"/>
      <c r="F49" s="29"/>
    </row>
    <row r="50" spans="1:6" ht="20.25" customHeight="1" x14ac:dyDescent="0.25">
      <c r="A50" s="77" t="s">
        <v>154</v>
      </c>
      <c r="B50" s="77"/>
      <c r="C50" s="77"/>
      <c r="D50" s="50">
        <v>14485</v>
      </c>
      <c r="E50" s="44"/>
      <c r="F50" s="29"/>
    </row>
    <row r="51" spans="1:6" ht="37.5" customHeight="1" x14ac:dyDescent="0.25">
      <c r="A51" s="77" t="s">
        <v>155</v>
      </c>
      <c r="B51" s="77"/>
      <c r="C51" s="77"/>
      <c r="D51" s="50">
        <v>16306.7</v>
      </c>
      <c r="E51" s="44"/>
      <c r="F51" s="29"/>
    </row>
    <row r="52" spans="1:6" ht="18.75" customHeight="1" x14ac:dyDescent="0.25">
      <c r="A52" s="77" t="s">
        <v>156</v>
      </c>
      <c r="B52" s="77"/>
      <c r="C52" s="77"/>
      <c r="D52" s="50">
        <v>747.5</v>
      </c>
      <c r="E52" s="44"/>
      <c r="F52" s="29"/>
    </row>
    <row r="53" spans="1:6" ht="38.25" customHeight="1" x14ac:dyDescent="0.25">
      <c r="A53" s="77" t="s">
        <v>157</v>
      </c>
      <c r="B53" s="77"/>
      <c r="C53" s="77"/>
      <c r="D53" s="50">
        <v>4976.6000000000004</v>
      </c>
      <c r="E53" s="44"/>
      <c r="F53" s="29"/>
    </row>
    <row r="54" spans="1:6" ht="20.25" customHeight="1" x14ac:dyDescent="0.25">
      <c r="A54" s="77" t="s">
        <v>158</v>
      </c>
      <c r="B54" s="77"/>
      <c r="C54" s="77"/>
      <c r="D54" s="50">
        <v>6001.5</v>
      </c>
      <c r="E54" s="44"/>
      <c r="F54" s="29"/>
    </row>
    <row r="55" spans="1:6" ht="33.75" customHeight="1" x14ac:dyDescent="0.25">
      <c r="A55" s="77" t="s">
        <v>159</v>
      </c>
      <c r="B55" s="77"/>
      <c r="C55" s="77"/>
      <c r="D55" s="50">
        <v>597.70000000000005</v>
      </c>
      <c r="E55" s="44"/>
      <c r="F55" s="29"/>
    </row>
    <row r="56" spans="1:6" ht="29.25" customHeight="1" x14ac:dyDescent="0.25">
      <c r="A56" s="77" t="s">
        <v>160</v>
      </c>
      <c r="B56" s="77"/>
      <c r="C56" s="77"/>
      <c r="D56" s="50">
        <v>428.7</v>
      </c>
      <c r="E56" s="44"/>
      <c r="F56" s="29"/>
    </row>
    <row r="57" spans="1:6" ht="33.75" customHeight="1" x14ac:dyDescent="0.25">
      <c r="A57" s="77" t="s">
        <v>161</v>
      </c>
      <c r="B57" s="77"/>
      <c r="C57" s="77"/>
      <c r="D57" s="50">
        <v>23164.6</v>
      </c>
      <c r="E57" s="44"/>
      <c r="F57" s="29"/>
    </row>
    <row r="58" spans="1:6" ht="33.75" customHeight="1" x14ac:dyDescent="0.25">
      <c r="A58" s="77" t="s">
        <v>162</v>
      </c>
      <c r="B58" s="77"/>
      <c r="C58" s="77"/>
      <c r="D58" s="50">
        <v>10238.5</v>
      </c>
      <c r="E58" s="44"/>
      <c r="F58" s="29"/>
    </row>
    <row r="59" spans="1:6" ht="38.25" customHeight="1" x14ac:dyDescent="0.25">
      <c r="A59" s="77" t="s">
        <v>163</v>
      </c>
      <c r="B59" s="77"/>
      <c r="C59" s="77"/>
      <c r="D59" s="50">
        <v>1113.7</v>
      </c>
      <c r="E59" s="44"/>
      <c r="F59" s="29"/>
    </row>
    <row r="60" spans="1:6" ht="33.75" customHeight="1" x14ac:dyDescent="0.25">
      <c r="A60" s="77" t="s">
        <v>164</v>
      </c>
      <c r="B60" s="77"/>
      <c r="C60" s="77"/>
      <c r="D60" s="50">
        <v>39928.9</v>
      </c>
      <c r="E60" s="44"/>
      <c r="F60" s="29"/>
    </row>
    <row r="61" spans="1:6" ht="55.5" customHeight="1" x14ac:dyDescent="0.25">
      <c r="A61" s="77" t="s">
        <v>165</v>
      </c>
      <c r="B61" s="77"/>
      <c r="C61" s="77"/>
      <c r="D61" s="50">
        <v>3469.5</v>
      </c>
      <c r="E61" s="44"/>
      <c r="F61" s="29"/>
    </row>
    <row r="62" spans="1:6" ht="17.25" customHeight="1" x14ac:dyDescent="0.25">
      <c r="A62" s="77" t="s">
        <v>166</v>
      </c>
      <c r="B62" s="77"/>
      <c r="C62" s="77"/>
      <c r="D62" s="50">
        <v>3850.9</v>
      </c>
      <c r="E62" s="44"/>
      <c r="F62" s="29"/>
    </row>
    <row r="63" spans="1:6" ht="27" customHeight="1" x14ac:dyDescent="0.25">
      <c r="A63" s="77" t="s">
        <v>167</v>
      </c>
      <c r="B63" s="77"/>
      <c r="C63" s="77"/>
      <c r="D63" s="50">
        <v>1594.7</v>
      </c>
      <c r="E63" s="44"/>
      <c r="F63" s="29"/>
    </row>
    <row r="64" spans="1:6" ht="28.5" customHeight="1" x14ac:dyDescent="0.25">
      <c r="A64" s="77" t="s">
        <v>168</v>
      </c>
      <c r="B64" s="77"/>
      <c r="C64" s="77"/>
      <c r="D64" s="50">
        <v>38</v>
      </c>
      <c r="E64" s="44"/>
      <c r="F64" s="29"/>
    </row>
    <row r="65" spans="1:6" ht="28.5" customHeight="1" x14ac:dyDescent="0.25">
      <c r="A65" s="77" t="s">
        <v>169</v>
      </c>
      <c r="B65" s="77"/>
      <c r="C65" s="77"/>
      <c r="D65" s="50">
        <v>490650.3</v>
      </c>
      <c r="E65" s="44"/>
      <c r="F65" s="29"/>
    </row>
    <row r="66" spans="1:6" ht="31.5" customHeight="1" x14ac:dyDescent="0.25">
      <c r="A66" s="77" t="s">
        <v>170</v>
      </c>
      <c r="B66" s="77"/>
      <c r="C66" s="77"/>
      <c r="D66" s="50">
        <v>5856.6</v>
      </c>
      <c r="E66" s="44"/>
      <c r="F66" s="29"/>
    </row>
    <row r="67" spans="1:6" ht="16.5" customHeight="1" x14ac:dyDescent="0.25">
      <c r="A67" s="77" t="s">
        <v>171</v>
      </c>
      <c r="B67" s="77"/>
      <c r="C67" s="77"/>
      <c r="D67" s="50">
        <v>863853.7</v>
      </c>
      <c r="E67" s="44"/>
      <c r="F67" s="29"/>
    </row>
    <row r="68" spans="1:6" x14ac:dyDescent="0.25">
      <c r="A68" s="63" t="s">
        <v>12</v>
      </c>
      <c r="B68" s="64"/>
      <c r="C68" s="64"/>
      <c r="D68" s="78">
        <f>D70-D5+D69</f>
        <v>11288413.70318</v>
      </c>
      <c r="E68" s="44"/>
      <c r="F68" s="29" t="s">
        <v>35</v>
      </c>
    </row>
    <row r="69" spans="1:6" x14ac:dyDescent="0.25">
      <c r="A69" s="65" t="s">
        <v>13</v>
      </c>
      <c r="B69" s="66"/>
      <c r="C69" s="66"/>
      <c r="D69" s="79">
        <f>B115+'Муниципальные районы'!P43</f>
        <v>10757375.403179999</v>
      </c>
      <c r="E69" s="44"/>
    </row>
    <row r="70" spans="1:6" x14ac:dyDescent="0.25">
      <c r="A70" s="54" t="s">
        <v>172</v>
      </c>
      <c r="B70" s="55"/>
      <c r="C70" s="55"/>
      <c r="D70" s="9">
        <f>D74-D73</f>
        <v>8467792.3000000007</v>
      </c>
      <c r="E70" s="22"/>
    </row>
    <row r="71" spans="1:6" x14ac:dyDescent="0.25">
      <c r="A71" s="67" t="s">
        <v>14</v>
      </c>
      <c r="B71" s="68"/>
      <c r="C71" s="68"/>
      <c r="D71" s="9"/>
      <c r="E71" s="22"/>
    </row>
    <row r="72" spans="1:6" x14ac:dyDescent="0.25">
      <c r="A72" s="67" t="s">
        <v>15</v>
      </c>
      <c r="B72" s="68"/>
      <c r="C72" s="68"/>
      <c r="D72" s="47">
        <v>21447.8</v>
      </c>
      <c r="E72" s="22"/>
    </row>
    <row r="73" spans="1:6" ht="93" customHeight="1" x14ac:dyDescent="0.25">
      <c r="A73" s="71" t="s">
        <v>173</v>
      </c>
      <c r="B73" s="72"/>
      <c r="C73" s="73"/>
      <c r="D73" s="48">
        <v>247905.1</v>
      </c>
      <c r="E73" s="22"/>
    </row>
    <row r="74" spans="1:6" ht="15" customHeight="1" x14ac:dyDescent="0.25">
      <c r="A74" s="74" t="s">
        <v>174</v>
      </c>
      <c r="B74" s="75"/>
      <c r="C74" s="76"/>
      <c r="D74" s="9">
        <v>8715697.4000000004</v>
      </c>
      <c r="E74" s="22"/>
    </row>
    <row r="75" spans="1:6" ht="15" customHeight="1" x14ac:dyDescent="0.25">
      <c r="A75" s="70"/>
      <c r="B75" s="70"/>
      <c r="C75" s="70"/>
      <c r="D75" s="22"/>
      <c r="E75" s="22"/>
    </row>
    <row r="76" spans="1:6" x14ac:dyDescent="0.25">
      <c r="A76" s="23"/>
      <c r="B76" s="24"/>
      <c r="C76" s="24"/>
      <c r="D76" s="22"/>
      <c r="E76" s="22"/>
    </row>
    <row r="77" spans="1:6" x14ac:dyDescent="0.25">
      <c r="A77" s="25" t="s">
        <v>16</v>
      </c>
      <c r="B77" s="10"/>
      <c r="C77" s="10"/>
      <c r="D77" s="11"/>
      <c r="E77" s="11"/>
    </row>
    <row r="78" spans="1:6" x14ac:dyDescent="0.25">
      <c r="A78" s="56" t="s">
        <v>17</v>
      </c>
      <c r="B78" s="58" t="s">
        <v>2</v>
      </c>
      <c r="C78" s="69" t="s">
        <v>3</v>
      </c>
      <c r="D78" s="69"/>
      <c r="E78" s="69"/>
    </row>
    <row r="79" spans="1:6" ht="90" customHeight="1" x14ac:dyDescent="0.25">
      <c r="A79" s="57"/>
      <c r="B79" s="58"/>
      <c r="C79" s="45" t="s">
        <v>4</v>
      </c>
      <c r="D79" s="45" t="s">
        <v>5</v>
      </c>
      <c r="E79" s="26" t="s">
        <v>33</v>
      </c>
    </row>
    <row r="80" spans="1:6" x14ac:dyDescent="0.25">
      <c r="A80" s="12" t="s">
        <v>76</v>
      </c>
      <c r="B80" s="37">
        <v>18744.015909999998</v>
      </c>
      <c r="C80" s="37">
        <v>16392.137900000002</v>
      </c>
      <c r="D80" s="37"/>
      <c r="E80" s="37"/>
    </row>
    <row r="81" spans="1:5" x14ac:dyDescent="0.25">
      <c r="A81" s="12" t="s">
        <v>77</v>
      </c>
      <c r="B81" s="37">
        <v>15901.970439999999</v>
      </c>
      <c r="C81" s="37">
        <v>11168.87074</v>
      </c>
      <c r="D81" s="37">
        <v>4417.3013700000001</v>
      </c>
      <c r="E81" s="37"/>
    </row>
    <row r="82" spans="1:5" x14ac:dyDescent="0.25">
      <c r="A82" s="12" t="s">
        <v>78</v>
      </c>
      <c r="B82" s="37">
        <v>25057.565709999999</v>
      </c>
      <c r="C82" s="37">
        <v>16461.71859</v>
      </c>
      <c r="D82" s="37">
        <v>3825.3061200000002</v>
      </c>
      <c r="E82" s="37"/>
    </row>
    <row r="83" spans="1:5" x14ac:dyDescent="0.25">
      <c r="A83" s="12" t="s">
        <v>79</v>
      </c>
      <c r="B83" s="37">
        <v>137864.47003999999</v>
      </c>
      <c r="C83" s="37">
        <v>41184.27506</v>
      </c>
      <c r="D83" s="37">
        <v>9536.7781400000003</v>
      </c>
      <c r="E83" s="37">
        <v>137.96</v>
      </c>
    </row>
    <row r="84" spans="1:5" ht="30" x14ac:dyDescent="0.25">
      <c r="A84" s="12" t="s">
        <v>80</v>
      </c>
      <c r="B84" s="37">
        <v>175731.39642999999</v>
      </c>
      <c r="C84" s="37">
        <v>5587.3542900000002</v>
      </c>
      <c r="D84" s="37">
        <v>1622.2635399999999</v>
      </c>
      <c r="E84" s="37">
        <v>10874.668</v>
      </c>
    </row>
    <row r="85" spans="1:5" x14ac:dyDescent="0.25">
      <c r="A85" s="12" t="s">
        <v>81</v>
      </c>
      <c r="B85" s="37">
        <v>45470.988819999999</v>
      </c>
      <c r="C85" s="37">
        <v>10115.092189999999</v>
      </c>
      <c r="D85" s="37">
        <v>2320.5139300000001</v>
      </c>
      <c r="E85" s="37"/>
    </row>
    <row r="86" spans="1:5" x14ac:dyDescent="0.25">
      <c r="A86" s="12" t="s">
        <v>82</v>
      </c>
      <c r="B86" s="37">
        <v>3055.0114800000001</v>
      </c>
      <c r="C86" s="37">
        <v>2132.4327400000002</v>
      </c>
      <c r="D86" s="37">
        <v>668.44718</v>
      </c>
      <c r="E86" s="37"/>
    </row>
    <row r="87" spans="1:5" ht="30" x14ac:dyDescent="0.25">
      <c r="A87" s="12" t="s">
        <v>83</v>
      </c>
      <c r="B87" s="37">
        <v>3461211.7900100001</v>
      </c>
      <c r="C87" s="37">
        <v>10783.654200000001</v>
      </c>
      <c r="D87" s="37">
        <v>4859.2232400000003</v>
      </c>
      <c r="E87" s="37"/>
    </row>
    <row r="88" spans="1:5" x14ac:dyDescent="0.25">
      <c r="A88" s="12" t="s">
        <v>84</v>
      </c>
      <c r="B88" s="37">
        <v>57585.531219999997</v>
      </c>
      <c r="C88" s="37">
        <v>16782.685160000001</v>
      </c>
      <c r="D88" s="37">
        <v>6856.6009199999999</v>
      </c>
      <c r="E88" s="37"/>
    </row>
    <row r="89" spans="1:5" x14ac:dyDescent="0.25">
      <c r="A89" s="12" t="s">
        <v>85</v>
      </c>
      <c r="B89" s="37">
        <v>1196096.59237</v>
      </c>
      <c r="C89" s="37">
        <v>14783.277840000001</v>
      </c>
      <c r="D89" s="37">
        <v>6134.3533200000002</v>
      </c>
      <c r="E89" s="37">
        <v>37254.47004</v>
      </c>
    </row>
    <row r="90" spans="1:5" x14ac:dyDescent="0.25">
      <c r="A90" s="12" t="s">
        <v>86</v>
      </c>
      <c r="B90" s="37">
        <v>375484.83027999999</v>
      </c>
      <c r="C90" s="37">
        <v>7961.7894200000001</v>
      </c>
      <c r="D90" s="37">
        <v>2619.8494300000002</v>
      </c>
      <c r="E90" s="37">
        <v>314.12974000000003</v>
      </c>
    </row>
    <row r="91" spans="1:5" x14ac:dyDescent="0.25">
      <c r="A91" s="12" t="s">
        <v>87</v>
      </c>
      <c r="B91" s="37">
        <v>785320.19934000005</v>
      </c>
      <c r="C91" s="37">
        <v>33293.526180000001</v>
      </c>
      <c r="D91" s="37">
        <v>7964.2655299999997</v>
      </c>
      <c r="E91" s="37">
        <v>337997.64601999999</v>
      </c>
    </row>
    <row r="92" spans="1:5" ht="30" x14ac:dyDescent="0.25">
      <c r="A92" s="12" t="s">
        <v>88</v>
      </c>
      <c r="B92" s="37">
        <v>949224.90196000005</v>
      </c>
      <c r="C92" s="37">
        <v>27833.10456</v>
      </c>
      <c r="D92" s="37">
        <v>7982.54673</v>
      </c>
      <c r="E92" s="37">
        <v>659880.34537999996</v>
      </c>
    </row>
    <row r="93" spans="1:5" x14ac:dyDescent="0.25">
      <c r="A93" s="12" t="s">
        <v>89</v>
      </c>
      <c r="B93" s="37">
        <v>92277.403770000004</v>
      </c>
      <c r="C93" s="37">
        <v>2257.0627199999999</v>
      </c>
      <c r="D93" s="37">
        <v>676.00930000000005</v>
      </c>
      <c r="E93" s="37"/>
    </row>
    <row r="94" spans="1:5" x14ac:dyDescent="0.25">
      <c r="A94" s="12" t="s">
        <v>90</v>
      </c>
      <c r="B94" s="37">
        <v>107953.35365999999</v>
      </c>
      <c r="C94" s="37">
        <v>55414.34489</v>
      </c>
      <c r="D94" s="37">
        <v>17494.069309999999</v>
      </c>
      <c r="E94" s="37"/>
    </row>
    <row r="95" spans="1:5" x14ac:dyDescent="0.25">
      <c r="A95" s="12" t="s">
        <v>91</v>
      </c>
      <c r="B95" s="37">
        <v>29575.854670000001</v>
      </c>
      <c r="C95" s="37">
        <v>3961.4917700000001</v>
      </c>
      <c r="D95" s="37">
        <v>1707.9413999999999</v>
      </c>
      <c r="E95" s="37"/>
    </row>
    <row r="96" spans="1:5" ht="30" x14ac:dyDescent="0.25">
      <c r="A96" s="12" t="s">
        <v>92</v>
      </c>
      <c r="B96" s="37">
        <v>12766.503290000001</v>
      </c>
      <c r="C96" s="37">
        <v>4002.4178200000001</v>
      </c>
      <c r="D96" s="37">
        <v>1205.3387299999999</v>
      </c>
      <c r="E96" s="37"/>
    </row>
    <row r="97" spans="1:5" x14ac:dyDescent="0.25">
      <c r="A97" s="12" t="s">
        <v>93</v>
      </c>
      <c r="B97" s="37">
        <v>58253.61664</v>
      </c>
      <c r="C97" s="37">
        <v>21578.916929999999</v>
      </c>
      <c r="D97" s="37">
        <v>6443.3706899999997</v>
      </c>
      <c r="E97" s="37">
        <v>16991.066490000001</v>
      </c>
    </row>
    <row r="98" spans="1:5" x14ac:dyDescent="0.25">
      <c r="A98" s="12" t="s">
        <v>94</v>
      </c>
      <c r="B98" s="37">
        <v>24420.726729999998</v>
      </c>
      <c r="C98" s="37">
        <v>2118.2903999999999</v>
      </c>
      <c r="D98" s="37">
        <v>599.16378999999995</v>
      </c>
      <c r="E98" s="37"/>
    </row>
    <row r="99" spans="1:5" x14ac:dyDescent="0.25">
      <c r="A99" s="12" t="s">
        <v>95</v>
      </c>
      <c r="B99" s="37">
        <v>729137.66162999999</v>
      </c>
      <c r="C99" s="37">
        <v>13061.77879</v>
      </c>
      <c r="D99" s="37">
        <v>2656.5709000000002</v>
      </c>
      <c r="E99" s="37"/>
    </row>
    <row r="100" spans="1:5" ht="30" x14ac:dyDescent="0.25">
      <c r="A100" s="12" t="s">
        <v>96</v>
      </c>
      <c r="B100" s="37">
        <v>30315.473620000001</v>
      </c>
      <c r="C100" s="37">
        <v>15249.14048</v>
      </c>
      <c r="D100" s="37">
        <v>5100.8810899999999</v>
      </c>
      <c r="E100" s="37"/>
    </row>
    <row r="101" spans="1:5" x14ac:dyDescent="0.25">
      <c r="A101" s="12" t="s">
        <v>97</v>
      </c>
      <c r="B101" s="37">
        <v>8764.1537200000002</v>
      </c>
      <c r="C101" s="37">
        <v>5144.1703399999997</v>
      </c>
      <c r="D101" s="37">
        <v>2393.4063700000002</v>
      </c>
      <c r="E101" s="37"/>
    </row>
    <row r="102" spans="1:5" x14ac:dyDescent="0.25">
      <c r="A102" s="12" t="s">
        <v>98</v>
      </c>
      <c r="B102" s="37">
        <v>2384.8266600000002</v>
      </c>
      <c r="C102" s="37">
        <v>1965.54637</v>
      </c>
      <c r="D102" s="37">
        <v>15.86895</v>
      </c>
      <c r="E102" s="37"/>
    </row>
    <row r="103" spans="1:5" x14ac:dyDescent="0.25">
      <c r="A103" s="12" t="s">
        <v>99</v>
      </c>
      <c r="B103" s="37">
        <v>7142.9849700000004</v>
      </c>
      <c r="C103" s="37">
        <v>4926.5847599999997</v>
      </c>
      <c r="D103" s="37">
        <v>2130.4384599999998</v>
      </c>
      <c r="E103" s="37"/>
    </row>
    <row r="104" spans="1:5" x14ac:dyDescent="0.25">
      <c r="A104" s="12" t="s">
        <v>100</v>
      </c>
      <c r="B104" s="37">
        <v>5837.4095699999998</v>
      </c>
      <c r="C104" s="37">
        <v>4221.8614600000001</v>
      </c>
      <c r="D104" s="37">
        <v>1275.00218</v>
      </c>
      <c r="E104" s="37"/>
    </row>
    <row r="105" spans="1:5" x14ac:dyDescent="0.25">
      <c r="A105" s="12" t="s">
        <v>101</v>
      </c>
      <c r="B105" s="37">
        <v>54216.163139999997</v>
      </c>
      <c r="C105" s="37">
        <v>25518.252209999999</v>
      </c>
      <c r="D105" s="37">
        <v>7829.8131000000003</v>
      </c>
      <c r="E105" s="37"/>
    </row>
    <row r="106" spans="1:5" ht="30" x14ac:dyDescent="0.25">
      <c r="A106" s="12" t="s">
        <v>102</v>
      </c>
      <c r="B106" s="37">
        <v>900.72790999999995</v>
      </c>
      <c r="C106" s="37">
        <v>655.03647999999998</v>
      </c>
      <c r="D106" s="37">
        <v>232.28835000000001</v>
      </c>
      <c r="E106" s="37"/>
    </row>
    <row r="107" spans="1:5" x14ac:dyDescent="0.25">
      <c r="A107" s="12" t="s">
        <v>103</v>
      </c>
      <c r="B107" s="37">
        <v>158854.08455999999</v>
      </c>
      <c r="C107" s="37">
        <v>4365.59602</v>
      </c>
      <c r="D107" s="37">
        <v>861.46108000000004</v>
      </c>
      <c r="E107" s="37">
        <v>139.63570000000001</v>
      </c>
    </row>
    <row r="108" spans="1:5" x14ac:dyDescent="0.25">
      <c r="A108" s="12" t="s">
        <v>104</v>
      </c>
      <c r="B108" s="37">
        <v>55457.089970000001</v>
      </c>
      <c r="C108" s="37">
        <v>16038.38564</v>
      </c>
      <c r="D108" s="37">
        <v>3421.9336400000002</v>
      </c>
      <c r="E108" s="37"/>
    </row>
    <row r="109" spans="1:5" x14ac:dyDescent="0.25">
      <c r="A109" s="12" t="s">
        <v>105</v>
      </c>
      <c r="B109" s="37">
        <v>12530.260700000001</v>
      </c>
      <c r="C109" s="37">
        <v>2647.5291299999999</v>
      </c>
      <c r="D109" s="37">
        <v>1134.75639</v>
      </c>
      <c r="E109" s="37"/>
    </row>
    <row r="110" spans="1:5" x14ac:dyDescent="0.25">
      <c r="A110" s="12" t="s">
        <v>106</v>
      </c>
      <c r="B110" s="37">
        <v>1097.16218</v>
      </c>
      <c r="C110" s="37">
        <v>737.52269999999999</v>
      </c>
      <c r="D110" s="37">
        <v>187.36149</v>
      </c>
      <c r="E110" s="37"/>
    </row>
    <row r="111" spans="1:5" ht="30" x14ac:dyDescent="0.25">
      <c r="A111" s="12" t="s">
        <v>107</v>
      </c>
      <c r="B111" s="37">
        <v>11314.195949999999</v>
      </c>
      <c r="C111" s="37">
        <v>7200.24089</v>
      </c>
      <c r="D111" s="37">
        <v>2164.33628</v>
      </c>
      <c r="E111" s="37"/>
    </row>
    <row r="112" spans="1:5" ht="30" x14ac:dyDescent="0.25">
      <c r="A112" s="12" t="s">
        <v>108</v>
      </c>
      <c r="B112" s="37">
        <v>5374.48668</v>
      </c>
      <c r="C112" s="37">
        <v>2750.6986200000001</v>
      </c>
      <c r="D112" s="37">
        <v>875.59693000000004</v>
      </c>
      <c r="E112" s="37"/>
    </row>
    <row r="113" spans="1:5" ht="30" x14ac:dyDescent="0.25">
      <c r="A113" s="12" t="s">
        <v>109</v>
      </c>
      <c r="B113" s="37">
        <v>91871.717879999997</v>
      </c>
      <c r="C113" s="37">
        <v>5749.5213400000002</v>
      </c>
      <c r="D113" s="37">
        <v>2637.8116300000002</v>
      </c>
      <c r="E113" s="37">
        <v>1164.9278099999999</v>
      </c>
    </row>
    <row r="114" spans="1:5" x14ac:dyDescent="0.25">
      <c r="A114" s="12" t="s">
        <v>110</v>
      </c>
      <c r="B114" s="37">
        <v>1033.14726</v>
      </c>
      <c r="C114" s="37">
        <v>550.38959999999997</v>
      </c>
      <c r="D114" s="37">
        <v>166.21766</v>
      </c>
      <c r="E114" s="37"/>
    </row>
    <row r="115" spans="1:5" x14ac:dyDescent="0.25">
      <c r="A115" s="27" t="s">
        <v>2</v>
      </c>
      <c r="B115" s="38">
        <v>8748228.2691699993</v>
      </c>
      <c r="C115" s="38">
        <v>414594.69822999998</v>
      </c>
      <c r="D115" s="38">
        <v>120017.08717</v>
      </c>
      <c r="E115" s="38">
        <v>1064754.8491799999</v>
      </c>
    </row>
  </sheetData>
  <mergeCells count="76">
    <mergeCell ref="A17:C17"/>
    <mergeCell ref="A9:C9"/>
    <mergeCell ref="A10:C10"/>
    <mergeCell ref="A11:C11"/>
    <mergeCell ref="A12:C12"/>
    <mergeCell ref="A16:C16"/>
    <mergeCell ref="A13:C13"/>
    <mergeCell ref="A14:C14"/>
    <mergeCell ref="A15:C15"/>
    <mergeCell ref="A24:C24"/>
    <mergeCell ref="A25:C25"/>
    <mergeCell ref="A26:C26"/>
    <mergeCell ref="A27:C27"/>
    <mergeCell ref="A18:C18"/>
    <mergeCell ref="A19:C19"/>
    <mergeCell ref="A20:C20"/>
    <mergeCell ref="A21:C21"/>
    <mergeCell ref="A22:C22"/>
    <mergeCell ref="A23:C23"/>
    <mergeCell ref="A34:C34"/>
    <mergeCell ref="A35:C35"/>
    <mergeCell ref="A36:C36"/>
    <mergeCell ref="A37:C37"/>
    <mergeCell ref="A28:C28"/>
    <mergeCell ref="A29:C29"/>
    <mergeCell ref="A30:C30"/>
    <mergeCell ref="A31:C31"/>
    <mergeCell ref="A32:C32"/>
    <mergeCell ref="A33:C33"/>
    <mergeCell ref="A44:C44"/>
    <mergeCell ref="A45:C45"/>
    <mergeCell ref="A46:C46"/>
    <mergeCell ref="A47:C47"/>
    <mergeCell ref="A38:C38"/>
    <mergeCell ref="A39:C39"/>
    <mergeCell ref="A40:C40"/>
    <mergeCell ref="A41:C41"/>
    <mergeCell ref="A42:C42"/>
    <mergeCell ref="A43:C43"/>
    <mergeCell ref="A58:C58"/>
    <mergeCell ref="A59:C59"/>
    <mergeCell ref="A60:C60"/>
    <mergeCell ref="A61:C61"/>
    <mergeCell ref="A62:C62"/>
    <mergeCell ref="A74:C74"/>
    <mergeCell ref="A51:C51"/>
    <mergeCell ref="A52:C52"/>
    <mergeCell ref="A48:C48"/>
    <mergeCell ref="A64:C64"/>
    <mergeCell ref="A65:C65"/>
    <mergeCell ref="A66:C66"/>
    <mergeCell ref="A67:C67"/>
    <mergeCell ref="A49:C49"/>
    <mergeCell ref="A50:C50"/>
    <mergeCell ref="A53:C53"/>
    <mergeCell ref="A54:C54"/>
    <mergeCell ref="A55:C55"/>
    <mergeCell ref="A56:C56"/>
    <mergeCell ref="A57:C57"/>
    <mergeCell ref="A63:C63"/>
    <mergeCell ref="A1:D1"/>
    <mergeCell ref="A2:D2"/>
    <mergeCell ref="A5:C5"/>
    <mergeCell ref="A70:C70"/>
    <mergeCell ref="A78:A79"/>
    <mergeCell ref="B78:B79"/>
    <mergeCell ref="A6:C6"/>
    <mergeCell ref="A7:C7"/>
    <mergeCell ref="A8:C8"/>
    <mergeCell ref="A68:C68"/>
    <mergeCell ref="A69:C69"/>
    <mergeCell ref="A71:C71"/>
    <mergeCell ref="C78:E78"/>
    <mergeCell ref="A75:C75"/>
    <mergeCell ref="A72:C72"/>
    <mergeCell ref="A73:C73"/>
  </mergeCells>
  <pageMargins left="0.70866141732283472" right="0.70866141732283472" top="0.74803149606299213" bottom="0.74803149606299213" header="0.31496062992125984" footer="0.31496062992125984"/>
  <pageSetup paperSize="9" scale="61" orientation="portrait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3"/>
  <sheetViews>
    <sheetView view="pageBreakPreview" zoomScaleNormal="100" zoomScaleSheetLayoutView="100" workbookViewId="0">
      <selection activeCell="Q41" sqref="Q41"/>
    </sheetView>
  </sheetViews>
  <sheetFormatPr defaultRowHeight="15" x14ac:dyDescent="0.25"/>
  <cols>
    <col min="1" max="1" width="38.28515625" customWidth="1"/>
    <col min="2" max="2" width="13.140625" customWidth="1"/>
    <col min="3" max="3" width="14.5703125" customWidth="1"/>
    <col min="4" max="4" width="14.140625" customWidth="1"/>
    <col min="5" max="5" width="14" customWidth="1"/>
    <col min="6" max="6" width="14.85546875" customWidth="1"/>
    <col min="7" max="7" width="14" customWidth="1"/>
    <col min="8" max="8" width="14.28515625" customWidth="1"/>
    <col min="9" max="9" width="13.85546875" customWidth="1"/>
    <col min="10" max="10" width="12.7109375" customWidth="1"/>
    <col min="11" max="11" width="11" customWidth="1"/>
    <col min="12" max="12" width="14.140625" customWidth="1"/>
    <col min="13" max="13" width="13.85546875" customWidth="1"/>
    <col min="14" max="15" width="14" customWidth="1"/>
    <col min="16" max="16" width="12.28515625" customWidth="1"/>
  </cols>
  <sheetData>
    <row r="1" spans="1:20" s="17" customFormat="1" ht="15.75" x14ac:dyDescent="0.25">
      <c r="A1" s="20"/>
      <c r="C1" s="18" t="s">
        <v>8</v>
      </c>
    </row>
    <row r="2" spans="1:20" x14ac:dyDescent="0.25">
      <c r="A2" s="21" t="str">
        <f>TEXT(EndData2,"[$-FC19]ДД.ММ.ГГГ")</f>
        <v>00.01.1900</v>
      </c>
      <c r="C2" s="13"/>
      <c r="P2" s="15" t="s">
        <v>7</v>
      </c>
    </row>
    <row r="3" spans="1:20" s="16" customFormat="1" ht="51" x14ac:dyDescent="0.25">
      <c r="A3" s="19" t="s">
        <v>18</v>
      </c>
      <c r="B3" s="35" t="s">
        <v>19</v>
      </c>
      <c r="C3" s="36" t="s">
        <v>20</v>
      </c>
      <c r="D3" s="36" t="s">
        <v>21</v>
      </c>
      <c r="E3" s="36" t="s">
        <v>22</v>
      </c>
      <c r="F3" s="36" t="s">
        <v>23</v>
      </c>
      <c r="G3" s="36" t="s">
        <v>24</v>
      </c>
      <c r="H3" s="36" t="s">
        <v>25</v>
      </c>
      <c r="I3" s="36" t="s">
        <v>26</v>
      </c>
      <c r="J3" s="36" t="s">
        <v>27</v>
      </c>
      <c r="K3" s="36" t="s">
        <v>28</v>
      </c>
      <c r="L3" s="36" t="s">
        <v>29</v>
      </c>
      <c r="M3" s="36" t="s">
        <v>30</v>
      </c>
      <c r="N3" s="36" t="s">
        <v>31</v>
      </c>
      <c r="O3" s="36" t="s">
        <v>32</v>
      </c>
      <c r="P3" s="14" t="s">
        <v>6</v>
      </c>
    </row>
    <row r="4" spans="1:20" ht="45" x14ac:dyDescent="0.25">
      <c r="A4" s="34" t="s">
        <v>36</v>
      </c>
      <c r="B4" s="39"/>
      <c r="C4" s="39">
        <v>16529.16</v>
      </c>
      <c r="D4" s="39">
        <v>24180</v>
      </c>
      <c r="E4" s="39">
        <v>1000</v>
      </c>
      <c r="F4" s="39"/>
      <c r="G4" s="39">
        <v>10609.3334</v>
      </c>
      <c r="H4" s="39">
        <v>12086.27</v>
      </c>
      <c r="I4" s="39">
        <v>7600</v>
      </c>
      <c r="J4" s="39">
        <v>11998.58</v>
      </c>
      <c r="K4" s="39">
        <v>5548</v>
      </c>
      <c r="L4" s="39">
        <v>15660.833000000001</v>
      </c>
      <c r="M4" s="39"/>
      <c r="N4" s="39">
        <v>6450</v>
      </c>
      <c r="O4" s="39">
        <v>20000</v>
      </c>
      <c r="P4" s="40">
        <v>131662.1764</v>
      </c>
      <c r="Q4" s="33"/>
      <c r="R4" s="33"/>
      <c r="S4" s="33"/>
      <c r="T4" s="33"/>
    </row>
    <row r="5" spans="1:20" ht="45" x14ac:dyDescent="0.25">
      <c r="A5" s="34" t="s">
        <v>37</v>
      </c>
      <c r="B5" s="39">
        <v>38567.062059999997</v>
      </c>
      <c r="C5" s="39">
        <v>47395.111499999999</v>
      </c>
      <c r="D5" s="39">
        <v>900</v>
      </c>
      <c r="E5" s="39">
        <v>500</v>
      </c>
      <c r="F5" s="39">
        <v>123.76</v>
      </c>
      <c r="G5" s="39">
        <v>24387.666669999999</v>
      </c>
      <c r="H5" s="39"/>
      <c r="I5" s="39">
        <v>1050.96</v>
      </c>
      <c r="J5" s="39">
        <v>1654</v>
      </c>
      <c r="K5" s="39">
        <v>3598.5039999999999</v>
      </c>
      <c r="L5" s="39">
        <v>340.70400000000001</v>
      </c>
      <c r="M5" s="39"/>
      <c r="N5" s="39">
        <v>15526.609469999999</v>
      </c>
      <c r="O5" s="39">
        <v>7123.7</v>
      </c>
      <c r="P5" s="40">
        <v>141168.07769999999</v>
      </c>
      <c r="Q5" s="33"/>
      <c r="R5" s="33"/>
      <c r="S5" s="33"/>
      <c r="T5" s="33"/>
    </row>
    <row r="6" spans="1:20" ht="60" x14ac:dyDescent="0.25">
      <c r="A6" s="34" t="s">
        <v>38</v>
      </c>
      <c r="B6" s="39">
        <v>20654.800790000001</v>
      </c>
      <c r="C6" s="39">
        <v>43369.431329999999</v>
      </c>
      <c r="D6" s="39">
        <v>22300</v>
      </c>
      <c r="E6" s="39">
        <v>23277</v>
      </c>
      <c r="F6" s="39"/>
      <c r="G6" s="39">
        <v>19104.666659999999</v>
      </c>
      <c r="H6" s="39">
        <v>23307.52</v>
      </c>
      <c r="I6" s="39">
        <v>3800</v>
      </c>
      <c r="J6" s="39">
        <v>23753.151000000002</v>
      </c>
      <c r="K6" s="39">
        <v>4896</v>
      </c>
      <c r="L6" s="39">
        <v>15125.165999999999</v>
      </c>
      <c r="M6" s="39"/>
      <c r="N6" s="39">
        <v>9237</v>
      </c>
      <c r="O6" s="39">
        <v>22244.687000000002</v>
      </c>
      <c r="P6" s="40">
        <v>231069.42277999999</v>
      </c>
      <c r="Q6" s="33"/>
      <c r="R6" s="33"/>
      <c r="S6" s="33"/>
      <c r="T6" s="33"/>
    </row>
    <row r="7" spans="1:20" ht="135" x14ac:dyDescent="0.25">
      <c r="A7" s="34" t="s">
        <v>39</v>
      </c>
      <c r="B7" s="39">
        <v>15290.75531</v>
      </c>
      <c r="C7" s="39">
        <v>14771.054410000001</v>
      </c>
      <c r="D7" s="39">
        <v>183.56666000000001</v>
      </c>
      <c r="E7" s="39"/>
      <c r="F7" s="39"/>
      <c r="G7" s="39">
        <v>2418.4</v>
      </c>
      <c r="H7" s="39">
        <v>291.37</v>
      </c>
      <c r="I7" s="39"/>
      <c r="J7" s="39">
        <v>83.27</v>
      </c>
      <c r="K7" s="39">
        <v>1650</v>
      </c>
      <c r="L7" s="39"/>
      <c r="M7" s="39">
        <v>3060.48</v>
      </c>
      <c r="N7" s="39">
        <v>1899.29637</v>
      </c>
      <c r="O7" s="39"/>
      <c r="P7" s="40">
        <v>39648.192750000002</v>
      </c>
      <c r="Q7" s="33"/>
      <c r="R7" s="33"/>
      <c r="S7" s="33"/>
      <c r="T7" s="33"/>
    </row>
    <row r="8" spans="1:20" ht="60" x14ac:dyDescent="0.25">
      <c r="A8" s="34" t="s">
        <v>40</v>
      </c>
      <c r="B8" s="39">
        <v>47975.846299999997</v>
      </c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40">
        <v>47975.846299999997</v>
      </c>
      <c r="Q8" s="33"/>
      <c r="R8" s="33"/>
      <c r="S8" s="33"/>
      <c r="T8" s="33"/>
    </row>
    <row r="9" spans="1:20" ht="105" x14ac:dyDescent="0.25">
      <c r="A9" s="34" t="s">
        <v>41</v>
      </c>
      <c r="B9" s="39">
        <v>225.3</v>
      </c>
      <c r="C9" s="39">
        <v>49.6</v>
      </c>
      <c r="D9" s="39">
        <v>9.3800000000000008</v>
      </c>
      <c r="E9" s="39"/>
      <c r="F9" s="39"/>
      <c r="G9" s="39">
        <v>35.591670000000001</v>
      </c>
      <c r="H9" s="39"/>
      <c r="I9" s="39"/>
      <c r="J9" s="39">
        <v>191.8</v>
      </c>
      <c r="K9" s="39">
        <v>20.242000000000001</v>
      </c>
      <c r="L9" s="39">
        <v>160.6</v>
      </c>
      <c r="M9" s="39"/>
      <c r="N9" s="39"/>
      <c r="O9" s="39"/>
      <c r="P9" s="40">
        <v>692.51367000000005</v>
      </c>
      <c r="Q9" s="33"/>
      <c r="R9" s="33"/>
      <c r="S9" s="33"/>
      <c r="T9" s="33"/>
    </row>
    <row r="10" spans="1:20" ht="90" x14ac:dyDescent="0.25">
      <c r="A10" s="34" t="s">
        <v>42</v>
      </c>
      <c r="B10" s="39"/>
      <c r="C10" s="39">
        <v>4505.83</v>
      </c>
      <c r="D10" s="39">
        <v>652.75</v>
      </c>
      <c r="E10" s="39">
        <v>579</v>
      </c>
      <c r="F10" s="39">
        <v>177</v>
      </c>
      <c r="G10" s="39">
        <v>655.41669999999999</v>
      </c>
      <c r="H10" s="39">
        <v>202.9</v>
      </c>
      <c r="I10" s="39"/>
      <c r="J10" s="39"/>
      <c r="K10" s="39"/>
      <c r="L10" s="39">
        <v>267.58332999999999</v>
      </c>
      <c r="M10" s="39">
        <v>254.46665999999999</v>
      </c>
      <c r="N10" s="39">
        <v>1085</v>
      </c>
      <c r="O10" s="39">
        <v>172.8</v>
      </c>
      <c r="P10" s="40">
        <v>8552.7466899999999</v>
      </c>
      <c r="Q10" s="33"/>
      <c r="R10" s="33"/>
      <c r="S10" s="33"/>
      <c r="T10" s="33"/>
    </row>
    <row r="11" spans="1:20" ht="90" x14ac:dyDescent="0.25">
      <c r="A11" s="34" t="s">
        <v>43</v>
      </c>
      <c r="B11" s="39">
        <v>544.20000000000005</v>
      </c>
      <c r="C11" s="39">
        <v>331.86865</v>
      </c>
      <c r="D11" s="39">
        <v>97</v>
      </c>
      <c r="E11" s="39">
        <v>100</v>
      </c>
      <c r="F11" s="39"/>
      <c r="G11" s="39">
        <v>97.158299999999997</v>
      </c>
      <c r="H11" s="39">
        <v>141.47999999999999</v>
      </c>
      <c r="I11" s="39">
        <v>83</v>
      </c>
      <c r="J11" s="39">
        <v>78.75</v>
      </c>
      <c r="K11" s="39">
        <v>340</v>
      </c>
      <c r="L11" s="39">
        <v>74.822000000000003</v>
      </c>
      <c r="M11" s="39">
        <v>121.26</v>
      </c>
      <c r="N11" s="39">
        <v>92.275000000000006</v>
      </c>
      <c r="O11" s="39">
        <v>126.294</v>
      </c>
      <c r="P11" s="40">
        <v>2228.1079500000001</v>
      </c>
      <c r="Q11" s="33"/>
      <c r="R11" s="33"/>
      <c r="S11" s="33"/>
      <c r="T11" s="33"/>
    </row>
    <row r="12" spans="1:20" ht="105" x14ac:dyDescent="0.25">
      <c r="A12" s="34" t="s">
        <v>44</v>
      </c>
      <c r="B12" s="39">
        <v>2822.7</v>
      </c>
      <c r="C12" s="39">
        <v>856.92006000000003</v>
      </c>
      <c r="D12" s="39">
        <v>231</v>
      </c>
      <c r="E12" s="39">
        <v>215</v>
      </c>
      <c r="F12" s="39">
        <v>158</v>
      </c>
      <c r="G12" s="39">
        <v>310</v>
      </c>
      <c r="H12" s="39">
        <v>75.459999999999994</v>
      </c>
      <c r="I12" s="39">
        <v>130</v>
      </c>
      <c r="J12" s="39">
        <v>460.75</v>
      </c>
      <c r="K12" s="39"/>
      <c r="L12" s="39"/>
      <c r="M12" s="39">
        <v>196</v>
      </c>
      <c r="N12" s="39">
        <v>181</v>
      </c>
      <c r="O12" s="39">
        <v>174.79218</v>
      </c>
      <c r="P12" s="40">
        <v>5811.6222399999997</v>
      </c>
      <c r="Q12" s="33"/>
      <c r="R12" s="33"/>
      <c r="S12" s="33"/>
      <c r="T12" s="33"/>
    </row>
    <row r="13" spans="1:20" ht="135" x14ac:dyDescent="0.25">
      <c r="A13" s="34" t="s">
        <v>45</v>
      </c>
      <c r="B13" s="39">
        <v>20756.47798</v>
      </c>
      <c r="C13" s="39">
        <v>1833</v>
      </c>
      <c r="D13" s="39">
        <v>45</v>
      </c>
      <c r="E13" s="39"/>
      <c r="F13" s="39"/>
      <c r="G13" s="39"/>
      <c r="H13" s="39"/>
      <c r="I13" s="39"/>
      <c r="J13" s="39">
        <v>252.85599999999999</v>
      </c>
      <c r="K13" s="39"/>
      <c r="L13" s="39"/>
      <c r="M13" s="39"/>
      <c r="N13" s="39"/>
      <c r="O13" s="39"/>
      <c r="P13" s="40">
        <v>22887.333979999999</v>
      </c>
      <c r="Q13" s="33"/>
      <c r="R13" s="33"/>
      <c r="S13" s="33"/>
      <c r="T13" s="33"/>
    </row>
    <row r="14" spans="1:20" ht="120" x14ac:dyDescent="0.25">
      <c r="A14" s="34" t="s">
        <v>46</v>
      </c>
      <c r="B14" s="39">
        <v>347.7</v>
      </c>
      <c r="C14" s="39">
        <v>447.35883000000001</v>
      </c>
      <c r="D14" s="39"/>
      <c r="E14" s="39"/>
      <c r="F14" s="39"/>
      <c r="G14" s="39">
        <v>60</v>
      </c>
      <c r="H14" s="39"/>
      <c r="I14" s="39"/>
      <c r="J14" s="39">
        <v>37.469000000000001</v>
      </c>
      <c r="K14" s="39"/>
      <c r="L14" s="39"/>
      <c r="M14" s="39"/>
      <c r="N14" s="39"/>
      <c r="O14" s="39"/>
      <c r="P14" s="40">
        <v>892.52782999999999</v>
      </c>
      <c r="Q14" s="33"/>
      <c r="R14" s="33"/>
      <c r="S14" s="33"/>
      <c r="T14" s="33"/>
    </row>
    <row r="15" spans="1:20" ht="405" x14ac:dyDescent="0.25">
      <c r="A15" s="34" t="s">
        <v>47</v>
      </c>
      <c r="B15" s="39">
        <v>21600</v>
      </c>
      <c r="C15" s="39"/>
      <c r="D15" s="39">
        <v>3600</v>
      </c>
      <c r="E15" s="39">
        <v>2000</v>
      </c>
      <c r="F15" s="39"/>
      <c r="G15" s="39">
        <v>4095.25</v>
      </c>
      <c r="H15" s="39">
        <v>1340</v>
      </c>
      <c r="I15" s="39">
        <v>300</v>
      </c>
      <c r="J15" s="39">
        <v>3788.2080000000001</v>
      </c>
      <c r="K15" s="39">
        <v>2400</v>
      </c>
      <c r="L15" s="39">
        <v>1267.0830000000001</v>
      </c>
      <c r="M15" s="39">
        <v>1800</v>
      </c>
      <c r="N15" s="39">
        <v>1600</v>
      </c>
      <c r="O15" s="39">
        <v>1650</v>
      </c>
      <c r="P15" s="40">
        <v>45440.540999999997</v>
      </c>
      <c r="Q15" s="33"/>
      <c r="R15" s="33"/>
      <c r="S15" s="33"/>
      <c r="T15" s="33"/>
    </row>
    <row r="16" spans="1:20" ht="195" x14ac:dyDescent="0.25">
      <c r="A16" s="34" t="s">
        <v>48</v>
      </c>
      <c r="B16" s="39">
        <v>205110.9915</v>
      </c>
      <c r="C16" s="39">
        <v>127500</v>
      </c>
      <c r="D16" s="39">
        <v>34434</v>
      </c>
      <c r="E16" s="39">
        <v>22000</v>
      </c>
      <c r="F16" s="39">
        <v>9380</v>
      </c>
      <c r="G16" s="39">
        <v>14212.975</v>
      </c>
      <c r="H16" s="39">
        <v>13527</v>
      </c>
      <c r="I16" s="39">
        <v>4394</v>
      </c>
      <c r="J16" s="39">
        <v>33147.839999999997</v>
      </c>
      <c r="K16" s="39">
        <v>10628.239</v>
      </c>
      <c r="L16" s="39">
        <v>27380.928</v>
      </c>
      <c r="M16" s="39">
        <v>19539.2</v>
      </c>
      <c r="N16" s="39">
        <v>21640.73329</v>
      </c>
      <c r="O16" s="39">
        <v>22467.439999999999</v>
      </c>
      <c r="P16" s="40">
        <v>565363.34678999998</v>
      </c>
      <c r="Q16" s="33"/>
      <c r="R16" s="33"/>
      <c r="S16" s="33"/>
      <c r="T16" s="33"/>
    </row>
    <row r="17" spans="1:20" ht="120" x14ac:dyDescent="0.25">
      <c r="A17" s="34" t="s">
        <v>49</v>
      </c>
      <c r="B17" s="39">
        <v>20339.844570000001</v>
      </c>
      <c r="C17" s="39">
        <v>10243.1</v>
      </c>
      <c r="D17" s="39">
        <v>2250</v>
      </c>
      <c r="E17" s="39">
        <v>1300</v>
      </c>
      <c r="F17" s="39">
        <v>480</v>
      </c>
      <c r="G17" s="39">
        <v>436.9</v>
      </c>
      <c r="H17" s="39">
        <v>1173</v>
      </c>
      <c r="I17" s="39">
        <v>85</v>
      </c>
      <c r="J17" s="39">
        <v>2550</v>
      </c>
      <c r="K17" s="39">
        <v>1507.4</v>
      </c>
      <c r="L17" s="39">
        <v>4500</v>
      </c>
      <c r="M17" s="39">
        <v>2543.75</v>
      </c>
      <c r="N17" s="39">
        <v>2195.6</v>
      </c>
      <c r="O17" s="39">
        <v>450</v>
      </c>
      <c r="P17" s="40">
        <v>50054.594570000001</v>
      </c>
      <c r="Q17" s="33"/>
      <c r="R17" s="33"/>
      <c r="S17" s="33"/>
      <c r="T17" s="33"/>
    </row>
    <row r="18" spans="1:20" ht="165" x14ac:dyDescent="0.25">
      <c r="A18" s="34" t="s">
        <v>50</v>
      </c>
      <c r="B18" s="39">
        <v>23.306080000000001</v>
      </c>
      <c r="C18" s="39">
        <v>11.172879999999999</v>
      </c>
      <c r="D18" s="39"/>
      <c r="E18" s="39"/>
      <c r="F18" s="39"/>
      <c r="G18" s="39"/>
      <c r="H18" s="39">
        <v>3.7250000000000001</v>
      </c>
      <c r="I18" s="39"/>
      <c r="J18" s="39">
        <v>3.7250000000000001</v>
      </c>
      <c r="K18" s="39"/>
      <c r="L18" s="39"/>
      <c r="M18" s="39">
        <v>5</v>
      </c>
      <c r="N18" s="39"/>
      <c r="O18" s="39"/>
      <c r="P18" s="40">
        <v>46.928959999999996</v>
      </c>
      <c r="Q18" s="33"/>
      <c r="R18" s="33"/>
      <c r="S18" s="33"/>
      <c r="T18" s="33"/>
    </row>
    <row r="19" spans="1:20" ht="105" x14ac:dyDescent="0.25">
      <c r="A19" s="34" t="s">
        <v>51</v>
      </c>
      <c r="B19" s="39">
        <v>600</v>
      </c>
      <c r="C19" s="39"/>
      <c r="D19" s="39"/>
      <c r="E19" s="39"/>
      <c r="F19" s="39"/>
      <c r="G19" s="39"/>
      <c r="H19" s="39"/>
      <c r="I19" s="39"/>
      <c r="J19" s="39">
        <v>150</v>
      </c>
      <c r="K19" s="39"/>
      <c r="L19" s="39"/>
      <c r="M19" s="39"/>
      <c r="N19" s="39"/>
      <c r="O19" s="39"/>
      <c r="P19" s="40">
        <v>750</v>
      </c>
      <c r="Q19" s="33"/>
      <c r="R19" s="33"/>
      <c r="S19" s="33"/>
      <c r="T19" s="33"/>
    </row>
    <row r="20" spans="1:20" ht="150" x14ac:dyDescent="0.25">
      <c r="A20" s="34" t="s">
        <v>52</v>
      </c>
      <c r="B20" s="39">
        <v>7772.57413</v>
      </c>
      <c r="C20" s="39">
        <v>1566.883</v>
      </c>
      <c r="D20" s="39">
        <v>300</v>
      </c>
      <c r="E20" s="39">
        <v>246.75</v>
      </c>
      <c r="F20" s="39">
        <v>118.75</v>
      </c>
      <c r="G20" s="39">
        <v>415.46100000000001</v>
      </c>
      <c r="H20" s="39">
        <v>43.6</v>
      </c>
      <c r="I20" s="39">
        <v>20</v>
      </c>
      <c r="J20" s="39">
        <v>1210</v>
      </c>
      <c r="K20" s="39">
        <v>240</v>
      </c>
      <c r="L20" s="39">
        <v>407.48649999999998</v>
      </c>
      <c r="M20" s="39">
        <v>237.7</v>
      </c>
      <c r="N20" s="39">
        <v>467.08332999999999</v>
      </c>
      <c r="O20" s="39">
        <v>277.25236999999998</v>
      </c>
      <c r="P20" s="40">
        <v>13323.54033</v>
      </c>
      <c r="Q20" s="33"/>
      <c r="R20" s="33"/>
      <c r="S20" s="33"/>
      <c r="T20" s="33"/>
    </row>
    <row r="21" spans="1:20" ht="150" x14ac:dyDescent="0.25">
      <c r="A21" s="34" t="s">
        <v>53</v>
      </c>
      <c r="B21" s="39">
        <v>161992.16195000001</v>
      </c>
      <c r="C21" s="39">
        <v>66945.100000000006</v>
      </c>
      <c r="D21" s="39">
        <v>13251.981</v>
      </c>
      <c r="E21" s="39">
        <v>14361</v>
      </c>
      <c r="F21" s="39">
        <v>2515.25</v>
      </c>
      <c r="G21" s="39">
        <v>7865.4</v>
      </c>
      <c r="H21" s="39">
        <v>3800</v>
      </c>
      <c r="I21" s="39">
        <v>1704</v>
      </c>
      <c r="J21" s="39">
        <v>28321.1</v>
      </c>
      <c r="K21" s="39">
        <v>4300</v>
      </c>
      <c r="L21" s="39">
        <v>5589.5</v>
      </c>
      <c r="M21" s="39">
        <v>4235.6000000000004</v>
      </c>
      <c r="N21" s="39">
        <v>7230.6666599999999</v>
      </c>
      <c r="O21" s="39">
        <v>6060.4440000000004</v>
      </c>
      <c r="P21" s="40">
        <v>328172.20361000003</v>
      </c>
      <c r="Q21" s="33"/>
      <c r="R21" s="33"/>
      <c r="S21" s="33"/>
      <c r="T21" s="33"/>
    </row>
    <row r="22" spans="1:20" ht="90" x14ac:dyDescent="0.25">
      <c r="A22" s="34" t="s">
        <v>54</v>
      </c>
      <c r="B22" s="39">
        <v>17706.439740000002</v>
      </c>
      <c r="C22" s="39">
        <v>2368.0839999999998</v>
      </c>
      <c r="D22" s="39">
        <v>1857.0830000000001</v>
      </c>
      <c r="E22" s="39">
        <v>1035</v>
      </c>
      <c r="F22" s="39">
        <v>288</v>
      </c>
      <c r="G22" s="39">
        <v>2900</v>
      </c>
      <c r="H22" s="39">
        <v>77.543509999999998</v>
      </c>
      <c r="I22" s="39">
        <v>49</v>
      </c>
      <c r="J22" s="39">
        <v>1024.2460000000001</v>
      </c>
      <c r="K22" s="39">
        <v>252</v>
      </c>
      <c r="L22" s="39">
        <v>137.74074999999999</v>
      </c>
      <c r="M22" s="39">
        <v>200</v>
      </c>
      <c r="N22" s="39">
        <v>440.60300000000001</v>
      </c>
      <c r="O22" s="39">
        <v>1615.6121800000001</v>
      </c>
      <c r="P22" s="40">
        <v>29951.352180000002</v>
      </c>
      <c r="Q22" s="33"/>
      <c r="R22" s="33"/>
      <c r="S22" s="33"/>
      <c r="T22" s="33"/>
    </row>
    <row r="23" spans="1:20" ht="120" x14ac:dyDescent="0.25">
      <c r="A23" s="34" t="s">
        <v>55</v>
      </c>
      <c r="B23" s="39">
        <v>2266.2959999999998</v>
      </c>
      <c r="C23" s="39">
        <v>1300</v>
      </c>
      <c r="D23" s="39">
        <v>260</v>
      </c>
      <c r="E23" s="39">
        <v>193.4</v>
      </c>
      <c r="F23" s="39">
        <v>50</v>
      </c>
      <c r="G23" s="39">
        <v>40.587000000000003</v>
      </c>
      <c r="H23" s="39">
        <v>104.5</v>
      </c>
      <c r="I23" s="39">
        <v>23</v>
      </c>
      <c r="J23" s="39">
        <v>386.69400000000002</v>
      </c>
      <c r="K23" s="39">
        <v>65.438999999999993</v>
      </c>
      <c r="L23" s="39">
        <v>135</v>
      </c>
      <c r="M23" s="39">
        <v>157.5</v>
      </c>
      <c r="N23" s="39">
        <v>119.7</v>
      </c>
      <c r="O23" s="39">
        <v>104.6084</v>
      </c>
      <c r="P23" s="40">
        <v>5206.7244000000001</v>
      </c>
      <c r="Q23" s="33"/>
      <c r="R23" s="33"/>
      <c r="S23" s="33"/>
      <c r="T23" s="33"/>
    </row>
    <row r="24" spans="1:20" ht="90" x14ac:dyDescent="0.25">
      <c r="A24" s="34" t="s">
        <v>56</v>
      </c>
      <c r="B24" s="39">
        <v>400</v>
      </c>
      <c r="C24" s="39">
        <v>335.09131000000002</v>
      </c>
      <c r="D24" s="39">
        <v>250</v>
      </c>
      <c r="E24" s="39">
        <v>250</v>
      </c>
      <c r="F24" s="39">
        <v>76</v>
      </c>
      <c r="G24" s="39">
        <v>350</v>
      </c>
      <c r="H24" s="39">
        <v>65</v>
      </c>
      <c r="I24" s="39">
        <v>46</v>
      </c>
      <c r="J24" s="39">
        <v>261.75</v>
      </c>
      <c r="K24" s="39">
        <v>95</v>
      </c>
      <c r="L24" s="39"/>
      <c r="M24" s="39">
        <v>79.08</v>
      </c>
      <c r="N24" s="39">
        <v>95</v>
      </c>
      <c r="O24" s="39">
        <v>95.108890000000002</v>
      </c>
      <c r="P24" s="40">
        <v>2398.0302000000001</v>
      </c>
      <c r="Q24" s="33"/>
      <c r="R24" s="33"/>
      <c r="S24" s="33"/>
      <c r="T24" s="33"/>
    </row>
    <row r="25" spans="1:20" ht="75" x14ac:dyDescent="0.25">
      <c r="A25" s="34" t="s">
        <v>57</v>
      </c>
      <c r="B25" s="39">
        <v>2234.3188799999998</v>
      </c>
      <c r="C25" s="39">
        <v>1425.9048</v>
      </c>
      <c r="D25" s="39">
        <v>610.34</v>
      </c>
      <c r="E25" s="39">
        <v>295.6875</v>
      </c>
      <c r="F25" s="39"/>
      <c r="G25" s="39">
        <v>359.58332999999999</v>
      </c>
      <c r="H25" s="39">
        <v>104.30800000000001</v>
      </c>
      <c r="I25" s="39"/>
      <c r="J25" s="39">
        <v>308.5</v>
      </c>
      <c r="K25" s="39"/>
      <c r="L25" s="39">
        <v>211</v>
      </c>
      <c r="M25" s="39"/>
      <c r="N25" s="39"/>
      <c r="O25" s="39"/>
      <c r="P25" s="40">
        <v>5549.6425099999997</v>
      </c>
      <c r="Q25" s="33"/>
      <c r="R25" s="33"/>
      <c r="S25" s="33"/>
      <c r="T25" s="33"/>
    </row>
    <row r="26" spans="1:20" ht="120" x14ac:dyDescent="0.25">
      <c r="A26" s="34" t="s">
        <v>58</v>
      </c>
      <c r="B26" s="39">
        <v>4357.2826699999996</v>
      </c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40">
        <v>4357.2826699999996</v>
      </c>
      <c r="Q26" s="33"/>
      <c r="R26" s="33"/>
      <c r="S26" s="33"/>
      <c r="T26" s="33"/>
    </row>
    <row r="27" spans="1:20" ht="150" x14ac:dyDescent="0.25">
      <c r="A27" s="34" t="s">
        <v>59</v>
      </c>
      <c r="B27" s="39">
        <v>351.6</v>
      </c>
      <c r="C27" s="39">
        <v>166.57</v>
      </c>
      <c r="D27" s="39">
        <v>17.399999999999999</v>
      </c>
      <c r="E27" s="39"/>
      <c r="F27" s="39"/>
      <c r="G27" s="39"/>
      <c r="H27" s="39"/>
      <c r="I27" s="39"/>
      <c r="J27" s="39">
        <v>58.65</v>
      </c>
      <c r="K27" s="39"/>
      <c r="L27" s="39"/>
      <c r="M27" s="39"/>
      <c r="N27" s="39"/>
      <c r="O27" s="39"/>
      <c r="P27" s="40">
        <v>594.22</v>
      </c>
      <c r="Q27" s="33"/>
      <c r="R27" s="33"/>
      <c r="S27" s="33"/>
      <c r="T27" s="33"/>
    </row>
    <row r="28" spans="1:20" ht="120" x14ac:dyDescent="0.25">
      <c r="A28" s="34" t="s">
        <v>60</v>
      </c>
      <c r="B28" s="39">
        <v>1827.335</v>
      </c>
      <c r="C28" s="39">
        <v>1002.45454</v>
      </c>
      <c r="D28" s="39"/>
      <c r="E28" s="39">
        <v>200</v>
      </c>
      <c r="F28" s="39"/>
      <c r="G28" s="39"/>
      <c r="H28" s="39"/>
      <c r="I28" s="39"/>
      <c r="J28" s="39"/>
      <c r="K28" s="39">
        <v>300</v>
      </c>
      <c r="L28" s="39"/>
      <c r="M28" s="39"/>
      <c r="N28" s="39"/>
      <c r="O28" s="39">
        <v>70</v>
      </c>
      <c r="P28" s="40">
        <v>3399.7895400000002</v>
      </c>
      <c r="Q28" s="33"/>
      <c r="R28" s="33"/>
      <c r="S28" s="33"/>
      <c r="T28" s="33"/>
    </row>
    <row r="29" spans="1:20" ht="285" x14ac:dyDescent="0.25">
      <c r="A29" s="34" t="s">
        <v>61</v>
      </c>
      <c r="B29" s="39"/>
      <c r="C29" s="39">
        <v>252.18680000000001</v>
      </c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40">
        <v>252.18680000000001</v>
      </c>
      <c r="Q29" s="33"/>
      <c r="R29" s="33"/>
      <c r="S29" s="33"/>
      <c r="T29" s="33"/>
    </row>
    <row r="30" spans="1:20" ht="30" x14ac:dyDescent="0.25">
      <c r="A30" s="34" t="s">
        <v>62</v>
      </c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>
        <v>921.69</v>
      </c>
      <c r="P30" s="40">
        <v>921.69</v>
      </c>
      <c r="Q30" s="33"/>
      <c r="R30" s="33"/>
      <c r="S30" s="33"/>
      <c r="T30" s="33"/>
    </row>
    <row r="31" spans="1:20" ht="60" x14ac:dyDescent="0.25">
      <c r="A31" s="34" t="s">
        <v>63</v>
      </c>
      <c r="B31" s="39"/>
      <c r="C31" s="39"/>
      <c r="D31" s="39"/>
      <c r="E31" s="39"/>
      <c r="F31" s="39"/>
      <c r="G31" s="39"/>
      <c r="H31" s="39"/>
      <c r="I31" s="39"/>
      <c r="J31" s="39">
        <v>36810</v>
      </c>
      <c r="K31" s="39"/>
      <c r="L31" s="39"/>
      <c r="M31" s="39"/>
      <c r="N31" s="39"/>
      <c r="O31" s="39"/>
      <c r="P31" s="40">
        <v>36810</v>
      </c>
      <c r="Q31" s="33"/>
      <c r="R31" s="33"/>
      <c r="S31" s="33"/>
      <c r="T31" s="33"/>
    </row>
    <row r="32" spans="1:20" ht="105" x14ac:dyDescent="0.25">
      <c r="A32" s="34" t="s">
        <v>64</v>
      </c>
      <c r="B32" s="39"/>
      <c r="C32" s="39">
        <v>49.5</v>
      </c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40">
        <v>49.5</v>
      </c>
      <c r="Q32" s="33"/>
      <c r="R32" s="33"/>
      <c r="S32" s="33"/>
      <c r="T32" s="33"/>
    </row>
    <row r="33" spans="1:20" ht="60" x14ac:dyDescent="0.25">
      <c r="A33" s="34" t="s">
        <v>65</v>
      </c>
      <c r="B33" s="39"/>
      <c r="C33" s="39">
        <v>1303.05</v>
      </c>
      <c r="D33" s="39">
        <v>241.55</v>
      </c>
      <c r="E33" s="39">
        <v>414.15</v>
      </c>
      <c r="F33" s="39">
        <v>207.07499999999999</v>
      </c>
      <c r="G33" s="39">
        <v>69.024990000000003</v>
      </c>
      <c r="H33" s="39">
        <v>138.05000000000001</v>
      </c>
      <c r="I33" s="39">
        <v>76.174999999999997</v>
      </c>
      <c r="J33" s="39"/>
      <c r="K33" s="39">
        <v>137.48866000000001</v>
      </c>
      <c r="L33" s="39">
        <v>460.9579</v>
      </c>
      <c r="M33" s="39">
        <v>473.32499999999999</v>
      </c>
      <c r="N33" s="39">
        <v>436.95</v>
      </c>
      <c r="O33" s="39">
        <v>318.45004999999998</v>
      </c>
      <c r="P33" s="40">
        <v>4276.2466000000004</v>
      </c>
      <c r="Q33" s="33"/>
      <c r="R33" s="33"/>
      <c r="S33" s="33"/>
      <c r="T33" s="33"/>
    </row>
    <row r="34" spans="1:20" ht="180" x14ac:dyDescent="0.25">
      <c r="A34" s="34" t="s">
        <v>66</v>
      </c>
      <c r="B34" s="39">
        <v>14248.40101</v>
      </c>
      <c r="C34" s="39">
        <v>7346.6429699999999</v>
      </c>
      <c r="D34" s="39">
        <v>1266</v>
      </c>
      <c r="E34" s="39">
        <v>999.49037999999996</v>
      </c>
      <c r="F34" s="39">
        <v>381.32479999999998</v>
      </c>
      <c r="G34" s="39">
        <v>2118.846</v>
      </c>
      <c r="H34" s="39">
        <v>492.48</v>
      </c>
      <c r="I34" s="39">
        <v>860</v>
      </c>
      <c r="J34" s="39">
        <v>3621.1491900000001</v>
      </c>
      <c r="K34" s="39">
        <v>334.10012</v>
      </c>
      <c r="L34" s="39">
        <v>1264.87411</v>
      </c>
      <c r="M34" s="39">
        <v>852.28335000000004</v>
      </c>
      <c r="N34" s="39">
        <v>1135.6423299999999</v>
      </c>
      <c r="O34" s="39">
        <v>1704.78693</v>
      </c>
      <c r="P34" s="40">
        <v>36626.021189999999</v>
      </c>
      <c r="Q34" s="33"/>
      <c r="R34" s="33"/>
      <c r="S34" s="33"/>
      <c r="T34" s="33"/>
    </row>
    <row r="35" spans="1:20" ht="30" x14ac:dyDescent="0.25">
      <c r="A35" s="34" t="s">
        <v>67</v>
      </c>
      <c r="B35" s="39">
        <v>94119.068150000006</v>
      </c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40">
        <v>94119.068150000006</v>
      </c>
      <c r="Q35" s="33"/>
      <c r="R35" s="33"/>
      <c r="S35" s="33"/>
      <c r="T35" s="33"/>
    </row>
    <row r="36" spans="1:20" ht="60" x14ac:dyDescent="0.25">
      <c r="A36" s="34" t="s">
        <v>68</v>
      </c>
      <c r="B36" s="39"/>
      <c r="C36" s="39"/>
      <c r="D36" s="39">
        <v>112.42834999999999</v>
      </c>
      <c r="E36" s="39">
        <v>30.2864</v>
      </c>
      <c r="F36" s="39">
        <v>12.5068</v>
      </c>
      <c r="G36" s="39">
        <v>111.9068</v>
      </c>
      <c r="H36" s="39">
        <v>45.023859999999999</v>
      </c>
      <c r="I36" s="39"/>
      <c r="J36" s="39">
        <v>116.16968</v>
      </c>
      <c r="K36" s="39">
        <v>26.130230000000001</v>
      </c>
      <c r="L36" s="39">
        <v>41.83914</v>
      </c>
      <c r="M36" s="39">
        <v>63.174869999999999</v>
      </c>
      <c r="N36" s="39">
        <v>90.573340000000002</v>
      </c>
      <c r="O36" s="39">
        <v>76.974590000000006</v>
      </c>
      <c r="P36" s="40">
        <v>727.01405999999997</v>
      </c>
      <c r="Q36" s="33"/>
      <c r="R36" s="33"/>
      <c r="S36" s="33"/>
      <c r="T36" s="33"/>
    </row>
    <row r="37" spans="1:20" ht="150" x14ac:dyDescent="0.25">
      <c r="A37" s="34" t="s">
        <v>69</v>
      </c>
      <c r="B37" s="39">
        <v>14927.00605</v>
      </c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40">
        <v>14927.00605</v>
      </c>
      <c r="Q37" s="33"/>
      <c r="R37" s="33"/>
      <c r="S37" s="33"/>
      <c r="T37" s="33"/>
    </row>
    <row r="38" spans="1:20" ht="120" x14ac:dyDescent="0.25">
      <c r="A38" s="34" t="s">
        <v>70</v>
      </c>
      <c r="B38" s="39">
        <v>4164.8310000000001</v>
      </c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40">
        <v>4164.8310000000001</v>
      </c>
      <c r="Q38" s="33"/>
      <c r="R38" s="33"/>
      <c r="S38" s="33"/>
      <c r="T38" s="33"/>
    </row>
    <row r="39" spans="1:20" ht="75" x14ac:dyDescent="0.25">
      <c r="A39" s="34" t="s">
        <v>71</v>
      </c>
      <c r="B39" s="39">
        <v>12233.313340000001</v>
      </c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40">
        <v>12233.313340000001</v>
      </c>
      <c r="Q39" s="33"/>
      <c r="R39" s="33"/>
      <c r="S39" s="33"/>
      <c r="T39" s="33"/>
    </row>
    <row r="40" spans="1:20" ht="75" x14ac:dyDescent="0.25">
      <c r="A40" s="34" t="s">
        <v>72</v>
      </c>
      <c r="B40" s="39">
        <v>11404.26915</v>
      </c>
      <c r="C40" s="39">
        <v>3266.89203</v>
      </c>
      <c r="D40" s="39">
        <v>820</v>
      </c>
      <c r="E40" s="39">
        <v>269.57999000000001</v>
      </c>
      <c r="F40" s="39">
        <v>125.69956999999999</v>
      </c>
      <c r="G40" s="39">
        <v>224.83199999999999</v>
      </c>
      <c r="H40" s="39">
        <v>317.8</v>
      </c>
      <c r="I40" s="39">
        <v>340</v>
      </c>
      <c r="J40" s="39">
        <v>3291.4375799999998</v>
      </c>
      <c r="K40" s="39">
        <v>151.08023</v>
      </c>
      <c r="L40" s="39">
        <v>411.87180000000001</v>
      </c>
      <c r="M40" s="39">
        <v>375.755</v>
      </c>
      <c r="N40" s="39">
        <v>499.78946999999999</v>
      </c>
      <c r="O40" s="39">
        <v>322.32526999999999</v>
      </c>
      <c r="P40" s="40">
        <v>21821.33209</v>
      </c>
      <c r="Q40" s="33"/>
      <c r="R40" s="33"/>
      <c r="S40" s="33"/>
      <c r="T40" s="33"/>
    </row>
    <row r="41" spans="1:20" ht="60" x14ac:dyDescent="0.25">
      <c r="A41" s="34" t="s">
        <v>73</v>
      </c>
      <c r="B41" s="39">
        <v>9495.7046499999997</v>
      </c>
      <c r="C41" s="39">
        <v>3207.8890000000001</v>
      </c>
      <c r="D41" s="39">
        <v>86.289000000000001</v>
      </c>
      <c r="E41" s="39">
        <v>86.289000000000001</v>
      </c>
      <c r="F41" s="39"/>
      <c r="G41" s="39">
        <v>693.81500000000005</v>
      </c>
      <c r="H41" s="39">
        <v>378.76299999999998</v>
      </c>
      <c r="I41" s="39">
        <v>57.526000000000003</v>
      </c>
      <c r="J41" s="39">
        <v>1481.4449999999999</v>
      </c>
      <c r="K41" s="39">
        <v>460.20800000000003</v>
      </c>
      <c r="L41" s="39">
        <v>86.289000000000001</v>
      </c>
      <c r="M41" s="39">
        <v>115.05200000000001</v>
      </c>
      <c r="N41" s="39">
        <v>28.763000000000002</v>
      </c>
      <c r="O41" s="39">
        <v>57.526000000000003</v>
      </c>
      <c r="P41" s="40">
        <v>16235.558650000001</v>
      </c>
      <c r="Q41" s="33"/>
      <c r="R41" s="33"/>
      <c r="S41" s="33"/>
      <c r="T41" s="33"/>
    </row>
    <row r="42" spans="1:20" ht="30" x14ac:dyDescent="0.25">
      <c r="A42" s="34" t="s">
        <v>74</v>
      </c>
      <c r="B42" s="39">
        <v>78786.601030000005</v>
      </c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40">
        <v>78786.601030000005</v>
      </c>
      <c r="Q42" s="33"/>
      <c r="R42" s="33"/>
      <c r="S42" s="33"/>
      <c r="T42" s="33"/>
    </row>
    <row r="43" spans="1:20" x14ac:dyDescent="0.25">
      <c r="A43" s="31" t="s">
        <v>75</v>
      </c>
      <c r="B43" s="40">
        <v>833146.18733999995</v>
      </c>
      <c r="C43" s="40">
        <v>358379.85610999999</v>
      </c>
      <c r="D43" s="40">
        <v>107955.76801</v>
      </c>
      <c r="E43" s="40">
        <v>69352.633270000006</v>
      </c>
      <c r="F43" s="40">
        <v>14093.366169999999</v>
      </c>
      <c r="G43" s="40">
        <v>91572.81452</v>
      </c>
      <c r="H43" s="40">
        <v>57715.793369999999</v>
      </c>
      <c r="I43" s="40">
        <v>20618.661</v>
      </c>
      <c r="J43" s="40">
        <v>155041.54045</v>
      </c>
      <c r="K43" s="40">
        <v>36949.83124</v>
      </c>
      <c r="L43" s="40">
        <v>73524.278529999996</v>
      </c>
      <c r="M43" s="40">
        <v>34309.626880000003</v>
      </c>
      <c r="N43" s="40">
        <v>70452.285260000004</v>
      </c>
      <c r="O43" s="40">
        <v>86034.491859999995</v>
      </c>
      <c r="P43" s="40">
        <v>2009147.1340099999</v>
      </c>
      <c r="Q43" s="32"/>
      <c r="R43" s="32"/>
      <c r="S43" s="32"/>
      <c r="T43" s="32"/>
    </row>
  </sheetData>
  <pageMargins left="0.23622047244094491" right="0.23622047244094491" top="0.74803149606299213" bottom="0.74803149606299213" header="0.31496062992125984" footer="0.31496062992125984"/>
  <pageSetup paperSize="9" scale="58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13</vt:i4>
      </vt:variant>
    </vt:vector>
  </HeadingPairs>
  <TitlesOfParts>
    <vt:vector size="15" baseType="lpstr">
      <vt:lpstr>Бюджетополучатели</vt:lpstr>
      <vt:lpstr>Муниципальные районы</vt:lpstr>
      <vt:lpstr>Date</vt:lpstr>
      <vt:lpstr>EndData</vt:lpstr>
      <vt:lpstr>EndData1</vt:lpstr>
      <vt:lpstr>EndData2</vt:lpstr>
      <vt:lpstr>EndDate</vt:lpstr>
      <vt:lpstr>period</vt:lpstr>
      <vt:lpstr>StartData</vt:lpstr>
      <vt:lpstr>StartData1</vt:lpstr>
      <vt:lpstr>Year</vt:lpstr>
      <vt:lpstr>Бюджетополучатели!Заголовки_для_печати</vt:lpstr>
      <vt:lpstr>'Муниципальные районы'!Заголовки_для_печати</vt:lpstr>
      <vt:lpstr>Бюджетополучатели!Область_печати</vt:lpstr>
      <vt:lpstr>'Муниципальные районы'!Область_печати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2023-04-24T05:15:51Z</dcterms:modified>
</cp:coreProperties>
</file>