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75" windowHeight="11325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Учреждения!$47:$48</definedName>
    <definedName name="_xlnm.Print_Area" localSheetId="1">'Муниципальные районы'!$A$1:$P$15</definedName>
    <definedName name="_xlnm.Print_Area" localSheetId="0">Учреждения!$A$1:$E$84</definedName>
  </definedNames>
  <calcPr calcId="152511"/>
</workbook>
</file>

<file path=xl/calcChain.xml><?xml version="1.0" encoding="utf-8"?>
<calcChain xmlns="http://schemas.openxmlformats.org/spreadsheetml/2006/main">
  <c r="E8" i="1" l="1"/>
  <c r="E43" i="1" l="1"/>
  <c r="B14" i="2"/>
  <c r="E10" i="1"/>
  <c r="A2" i="2" l="1"/>
  <c r="B2" i="2" s="1"/>
  <c r="C2" i="2" s="1"/>
  <c r="A15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<sst xmlns="http://schemas.openxmlformats.org/spreadsheetml/2006/main" count="114" uniqueCount="113">
  <si>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</si>
  <si>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</si>
  <si>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</si>
  <si>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</si>
  <si>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</si>
  <si>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</si>
  <si>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</si>
  <si>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</si>
  <si>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</si>
  <si>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</si>
  <si>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</si>
  <si>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</si>
  <si>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</si>
  <si>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</si>
  <si>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</si>
  <si>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</si>
  <si>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</si>
  <si>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</si>
  <si>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</si>
  <si>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</si>
  <si>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</si>
  <si>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</si>
  <si>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</si>
  <si>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</si>
  <si>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</si>
  <si>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</si>
  <si>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</si>
  <si>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</si>
  <si>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</si>
  <si>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</si>
  <si>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</si>
  <si>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</si>
  <si>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</si>
  <si>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</si>
  <si>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</si>
  <si>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</si>
  <si>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Техническое оснащение региональных и муниципальных музеев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</si>
  <si>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</si>
  <si>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Всего:</t>
  </si>
  <si>
    <t>30.04.2023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</si>
  <si>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</si>
  <si>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</si>
  <si>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</si>
  <si>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</si>
  <si>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</si>
  <si>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</si>
  <si>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</si>
  <si>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</si>
  <si>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</si>
  <si>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</si>
  <si>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</si>
  <si>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</si>
  <si>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</si>
  <si>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</si>
  <si>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</si>
  <si>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</si>
  <si>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</si>
  <si>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</si>
  <si>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</si>
  <si>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</si>
  <si>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</si>
  <si>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</si>
  <si>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</si>
  <si>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</si>
  <si>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</si>
  <si>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</si>
  <si>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</si>
  <si>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</si>
  <si>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</si>
  <si>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</si>
  <si>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</si>
  <si>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</si>
  <si>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</si>
  <si>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</si>
  <si>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ИТОГО</t>
  </si>
  <si>
    <t>24.04.2023</t>
  </si>
  <si>
    <t>Дотации на выравнивание бюджетной обеспеченности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</si>
  <si>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</si>
  <si>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</si>
  <si>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</si>
  <si>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</si>
  <si>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</si>
  <si>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</si>
  <si>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</si>
  <si>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</si>
  <si>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 </t>
  </si>
  <si>
    <t>Субсидии бюджетам субъектов Российской Федерации в целях софинансирования расходных обязательств субъектов Российской Федерации, возникающих при реализации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</si>
  <si>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</si>
  <si>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</si>
  <si>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</si>
  <si>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</si>
  <si>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</si>
  <si>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техническое оснащение муниципальных музеев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</si>
  <si>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</si>
  <si>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</si>
  <si>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</si>
  <si>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</si>
  <si>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</si>
  <si>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</si>
  <si>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</si>
  <si>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</si>
  <si>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</si>
  <si>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</si>
  <si>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Федерации, по организации временного трудоустройства</t>
  </si>
  <si>
    <t>Межбюджетные трансферты, передаваемые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</si>
  <si>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</si>
  <si>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</si>
  <si>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Прочие безвозмездные поступления в бюджеты субъектов Российской Федерации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</si>
  <si>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</si>
  <si>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</si>
  <si>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30.04.2023)</t>
  </si>
  <si>
    <t>Привлечение остатков средств на единый счет краевого бюджета с казначейских счетов</t>
  </si>
  <si>
    <t>Выдача бюджетного кредита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</si>
</sst>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##\ ###\ ###\ ###\ ##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 applyNumberFormat="0" applyBorder="0" applyAlignment="0"/>
    <xf numFmtId="0" fontId="18" fillId="0" borderId="0"/>
    <xf numFmtId="0" fontId="18" fillId="0" borderId="0" applyNumberFormat="0" applyBorder="0" applyAlignment="0"/>
  </cellStyleXfs>
  <cellXfs count="7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6" fontId="17" fillId="0" borderId="4" xfId="1" applyNumberFormat="1" applyFont="1" applyFill="1" applyBorder="1" applyAlignment="1" applyProtection="1">
      <alignment horizontal="right" vertical="center"/>
    </xf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0" fontId="12" fillId="0" borderId="0" xfId="0" applyFont="1"/>
    <xf numFmtId="164" fontId="19" fillId="0" borderId="4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164" fontId="19" fillId="0" borderId="4" xfId="0" applyNumberFormat="1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19" fillId="0" borderId="4" xfId="0" applyFont="1" applyBorder="1" applyAlignment="1">
      <alignment horizontal="left" wrapText="1"/>
    </xf>
    <xf numFmtId="0" fontId="19" fillId="0" borderId="4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5">
    <cellStyle name="Обычный" xfId="0" builtinId="0"/>
    <cellStyle name="Обычный 2" xfId="2"/>
    <cellStyle name="Обычный 2 2" xfId="4"/>
    <cellStyle name="Обычный 3" xfId="1"/>
    <cellStyle name="Обычный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view="pageBreakPreview" topLeftCell="A4" zoomScaleNormal="100" zoomScaleSheetLayoutView="100" workbookViewId="0">
      <selection activeCell="F8" sqref="F8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6.710937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66" t="s">
        <v>0</v>
      </c>
      <c r="B1" s="66"/>
      <c r="C1" s="66"/>
      <c r="D1" s="66"/>
      <c r="E1" s="66"/>
      <c r="F1" s="37" t="s">
        <v>75</v>
      </c>
      <c r="G1" s="38" t="str">
        <f>TEXT(F1,"[$-FC19]ДД ММММ")</f>
        <v>24 апреля</v>
      </c>
      <c r="H1" s="38" t="str">
        <f>TEXT(F1,"[$-FC19]ДД.ММ.ГГГ \г")</f>
        <v>24.04.2023 г</v>
      </c>
    </row>
    <row r="2" spans="1:9" ht="15.75" x14ac:dyDescent="0.25">
      <c r="A2" s="66" t="str">
        <f>CONCATENATE("с ",G1," по ",G2,"ода")</f>
        <v>с 24 апреля по 30 апреля 2023 года</v>
      </c>
      <c r="B2" s="66"/>
      <c r="C2" s="66"/>
      <c r="D2" s="66"/>
      <c r="E2" s="66"/>
      <c r="F2" s="37" t="s">
        <v>39</v>
      </c>
      <c r="G2" s="38" t="str">
        <f>TEXT(F2,"[$-FC19]ДД ММММ ГГГ \г")</f>
        <v>30 апреля 2023 г</v>
      </c>
      <c r="H2" s="38" t="str">
        <f>TEXT(F2,"[$-FC19]ДД.ММ.ГГГ \г")</f>
        <v>30.04.2023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67" t="str">
        <f>CONCATENATE("Остатки средств на ",H1,".")</f>
        <v>Остатки средств на 24.04.2023 г.</v>
      </c>
      <c r="B5" s="68"/>
      <c r="C5" s="68"/>
      <c r="D5" s="69"/>
      <c r="E5" s="8">
        <v>9366164.9000000004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74" t="s">
        <v>2</v>
      </c>
      <c r="B7" s="75"/>
      <c r="C7" s="75"/>
      <c r="D7" s="75"/>
      <c r="E7" s="13"/>
    </row>
    <row r="8" spans="1:9" x14ac:dyDescent="0.25">
      <c r="A8" s="63" t="s">
        <v>3</v>
      </c>
      <c r="B8" s="75"/>
      <c r="C8" s="75"/>
      <c r="D8" s="75"/>
      <c r="E8" s="9">
        <f>E43-E10</f>
        <v>2977435.8353800001</v>
      </c>
    </row>
    <row r="9" spans="1:9" s="49" customFormat="1" x14ac:dyDescent="0.25">
      <c r="A9" s="56" t="s">
        <v>111</v>
      </c>
      <c r="B9" s="57"/>
      <c r="C9" s="57"/>
      <c r="D9" s="58"/>
      <c r="E9" s="47">
        <v>-234369.3</v>
      </c>
    </row>
    <row r="10" spans="1:9" x14ac:dyDescent="0.25">
      <c r="A10" s="76" t="s">
        <v>4</v>
      </c>
      <c r="B10" s="75"/>
      <c r="C10" s="75"/>
      <c r="D10" s="75"/>
      <c r="E10" s="14">
        <f>SUM(E11:E42)</f>
        <v>4837147.8999999994</v>
      </c>
    </row>
    <row r="11" spans="1:9" ht="17.25" customHeight="1" x14ac:dyDescent="0.25">
      <c r="A11" s="59" t="s">
        <v>76</v>
      </c>
      <c r="B11" s="59"/>
      <c r="C11" s="59"/>
      <c r="D11" s="59"/>
      <c r="E11" s="46">
        <v>3346829.2</v>
      </c>
    </row>
    <row r="12" spans="1:9" ht="20.25" customHeight="1" x14ac:dyDescent="0.25">
      <c r="A12" s="59" t="s">
        <v>77</v>
      </c>
      <c r="B12" s="59"/>
      <c r="C12" s="59"/>
      <c r="D12" s="59"/>
      <c r="E12" s="46">
        <v>12452.8</v>
      </c>
    </row>
    <row r="13" spans="1:9" ht="43.5" customHeight="1" x14ac:dyDescent="0.25">
      <c r="A13" s="59" t="s">
        <v>78</v>
      </c>
      <c r="B13" s="59"/>
      <c r="C13" s="59"/>
      <c r="D13" s="59"/>
      <c r="E13" s="46">
        <v>1152.9000000000001</v>
      </c>
    </row>
    <row r="14" spans="1:9" ht="27.75" customHeight="1" x14ac:dyDescent="0.25">
      <c r="A14" s="59" t="s">
        <v>79</v>
      </c>
      <c r="B14" s="59"/>
      <c r="C14" s="59"/>
      <c r="D14" s="59"/>
      <c r="E14" s="46">
        <v>41240.6</v>
      </c>
    </row>
    <row r="15" spans="1:9" ht="14.25" customHeight="1" x14ac:dyDescent="0.25">
      <c r="A15" s="59" t="s">
        <v>80</v>
      </c>
      <c r="B15" s="59"/>
      <c r="C15" s="59"/>
      <c r="D15" s="59"/>
      <c r="E15" s="46">
        <v>239.3</v>
      </c>
    </row>
    <row r="16" spans="1:9" ht="18" customHeight="1" x14ac:dyDescent="0.25">
      <c r="A16" s="59" t="s">
        <v>81</v>
      </c>
      <c r="B16" s="59"/>
      <c r="C16" s="59"/>
      <c r="D16" s="59"/>
      <c r="E16" s="46">
        <v>21.3</v>
      </c>
    </row>
    <row r="17" spans="1:5" ht="27.75" customHeight="1" x14ac:dyDescent="0.25">
      <c r="A17" s="59" t="s">
        <v>82</v>
      </c>
      <c r="B17" s="59"/>
      <c r="C17" s="59"/>
      <c r="D17" s="59"/>
      <c r="E17" s="46">
        <v>2733.7</v>
      </c>
    </row>
    <row r="18" spans="1:5" ht="27.75" customHeight="1" x14ac:dyDescent="0.25">
      <c r="A18" s="59" t="s">
        <v>83</v>
      </c>
      <c r="B18" s="59"/>
      <c r="C18" s="59"/>
      <c r="D18" s="59"/>
      <c r="E18" s="46">
        <v>68811.7</v>
      </c>
    </row>
    <row r="19" spans="1:5" ht="27.75" customHeight="1" x14ac:dyDescent="0.25">
      <c r="A19" s="59" t="s">
        <v>84</v>
      </c>
      <c r="B19" s="59"/>
      <c r="C19" s="59"/>
      <c r="D19" s="59"/>
      <c r="E19" s="46">
        <v>986.8</v>
      </c>
    </row>
    <row r="20" spans="1:5" ht="27.75" customHeight="1" x14ac:dyDescent="0.25">
      <c r="A20" s="59" t="s">
        <v>85</v>
      </c>
      <c r="B20" s="59"/>
      <c r="C20" s="59"/>
      <c r="D20" s="59"/>
      <c r="E20" s="46">
        <v>462465.4</v>
      </c>
    </row>
    <row r="21" spans="1:5" ht="41.25" customHeight="1" x14ac:dyDescent="0.25">
      <c r="A21" s="59" t="s">
        <v>86</v>
      </c>
      <c r="B21" s="59"/>
      <c r="C21" s="59"/>
      <c r="D21" s="59"/>
      <c r="E21" s="46">
        <v>616</v>
      </c>
    </row>
    <row r="22" spans="1:5" ht="27.75" customHeight="1" x14ac:dyDescent="0.25">
      <c r="A22" s="59" t="s">
        <v>87</v>
      </c>
      <c r="B22" s="59"/>
      <c r="C22" s="59"/>
      <c r="D22" s="59"/>
      <c r="E22" s="46">
        <v>1657.9</v>
      </c>
    </row>
    <row r="23" spans="1:5" ht="27.75" customHeight="1" x14ac:dyDescent="0.25">
      <c r="A23" s="59" t="s">
        <v>88</v>
      </c>
      <c r="B23" s="59"/>
      <c r="C23" s="59"/>
      <c r="D23" s="59"/>
      <c r="E23" s="46">
        <v>1.9</v>
      </c>
    </row>
    <row r="24" spans="1:5" ht="27.75" customHeight="1" x14ac:dyDescent="0.25">
      <c r="A24" s="59" t="s">
        <v>89</v>
      </c>
      <c r="B24" s="59"/>
      <c r="C24" s="59"/>
      <c r="D24" s="59"/>
      <c r="E24" s="46">
        <v>475</v>
      </c>
    </row>
    <row r="25" spans="1:5" ht="12.75" customHeight="1" x14ac:dyDescent="0.25">
      <c r="A25" s="59" t="s">
        <v>90</v>
      </c>
      <c r="B25" s="59"/>
      <c r="C25" s="59"/>
      <c r="D25" s="59"/>
      <c r="E25" s="46">
        <v>4750</v>
      </c>
    </row>
    <row r="26" spans="1:5" ht="27.75" customHeight="1" x14ac:dyDescent="0.25">
      <c r="A26" s="59" t="s">
        <v>91</v>
      </c>
      <c r="B26" s="59"/>
      <c r="C26" s="59"/>
      <c r="D26" s="59"/>
      <c r="E26" s="46">
        <v>466.8</v>
      </c>
    </row>
    <row r="27" spans="1:5" ht="18" customHeight="1" x14ac:dyDescent="0.25">
      <c r="A27" s="59" t="s">
        <v>92</v>
      </c>
      <c r="B27" s="59"/>
      <c r="C27" s="59"/>
      <c r="D27" s="59"/>
      <c r="E27" s="46">
        <v>1828.8</v>
      </c>
    </row>
    <row r="28" spans="1:5" ht="39.75" customHeight="1" x14ac:dyDescent="0.25">
      <c r="A28" s="59" t="s">
        <v>93</v>
      </c>
      <c r="B28" s="59"/>
      <c r="C28" s="59"/>
      <c r="D28" s="59"/>
      <c r="E28" s="46">
        <v>-1137.2</v>
      </c>
    </row>
    <row r="29" spans="1:5" ht="27.75" customHeight="1" x14ac:dyDescent="0.25">
      <c r="A29" s="59" t="s">
        <v>94</v>
      </c>
      <c r="B29" s="59"/>
      <c r="C29" s="59"/>
      <c r="D29" s="59"/>
      <c r="E29" s="46">
        <v>15.5</v>
      </c>
    </row>
    <row r="30" spans="1:5" ht="27.75" customHeight="1" x14ac:dyDescent="0.25">
      <c r="A30" s="59" t="s">
        <v>95</v>
      </c>
      <c r="B30" s="59"/>
      <c r="C30" s="59"/>
      <c r="D30" s="59"/>
      <c r="E30" s="46">
        <v>5.2</v>
      </c>
    </row>
    <row r="31" spans="1:5" ht="15.75" customHeight="1" x14ac:dyDescent="0.25">
      <c r="A31" s="59" t="s">
        <v>96</v>
      </c>
      <c r="B31" s="59"/>
      <c r="C31" s="59"/>
      <c r="D31" s="59"/>
      <c r="E31" s="46">
        <v>9332</v>
      </c>
    </row>
    <row r="32" spans="1:5" ht="27.75" customHeight="1" x14ac:dyDescent="0.25">
      <c r="A32" s="59" t="s">
        <v>97</v>
      </c>
      <c r="B32" s="59"/>
      <c r="C32" s="59"/>
      <c r="D32" s="59"/>
      <c r="E32" s="46">
        <v>77.3</v>
      </c>
    </row>
    <row r="33" spans="1:5" ht="17.25" customHeight="1" x14ac:dyDescent="0.25">
      <c r="A33" s="59" t="s">
        <v>98</v>
      </c>
      <c r="B33" s="59"/>
      <c r="C33" s="59"/>
      <c r="D33" s="59"/>
      <c r="E33" s="46">
        <v>1531.9</v>
      </c>
    </row>
    <row r="34" spans="1:5" ht="44.25" customHeight="1" x14ac:dyDescent="0.25">
      <c r="A34" s="59" t="s">
        <v>99</v>
      </c>
      <c r="B34" s="59"/>
      <c r="C34" s="59"/>
      <c r="D34" s="59"/>
      <c r="E34" s="46">
        <v>2712.8</v>
      </c>
    </row>
    <row r="35" spans="1:5" ht="41.25" customHeight="1" x14ac:dyDescent="0.25">
      <c r="A35" s="59" t="s">
        <v>100</v>
      </c>
      <c r="B35" s="59"/>
      <c r="C35" s="59"/>
      <c r="D35" s="59"/>
      <c r="E35" s="46">
        <v>417.5</v>
      </c>
    </row>
    <row r="36" spans="1:5" ht="16.5" customHeight="1" x14ac:dyDescent="0.25">
      <c r="A36" s="59" t="s">
        <v>101</v>
      </c>
      <c r="B36" s="59"/>
      <c r="C36" s="59"/>
      <c r="D36" s="59"/>
      <c r="E36" s="46">
        <v>2822.7</v>
      </c>
    </row>
    <row r="37" spans="1:5" ht="27.75" customHeight="1" x14ac:dyDescent="0.25">
      <c r="A37" s="59" t="s">
        <v>102</v>
      </c>
      <c r="B37" s="59"/>
      <c r="C37" s="59"/>
      <c r="D37" s="59"/>
      <c r="E37" s="46">
        <v>31.2</v>
      </c>
    </row>
    <row r="38" spans="1:5" ht="40.5" customHeight="1" x14ac:dyDescent="0.25">
      <c r="A38" s="59" t="s">
        <v>103</v>
      </c>
      <c r="B38" s="59"/>
      <c r="C38" s="59"/>
      <c r="D38" s="59"/>
      <c r="E38" s="46">
        <v>217.7</v>
      </c>
    </row>
    <row r="39" spans="1:5" ht="27.75" customHeight="1" x14ac:dyDescent="0.25">
      <c r="A39" s="59" t="s">
        <v>104</v>
      </c>
      <c r="B39" s="59"/>
      <c r="C39" s="59"/>
      <c r="D39" s="59"/>
      <c r="E39" s="46">
        <v>2502.1</v>
      </c>
    </row>
    <row r="40" spans="1:5" ht="27.75" customHeight="1" x14ac:dyDescent="0.25">
      <c r="A40" s="59" t="s">
        <v>105</v>
      </c>
      <c r="B40" s="59"/>
      <c r="C40" s="59"/>
      <c r="D40" s="59"/>
      <c r="E40" s="46">
        <v>7921.9</v>
      </c>
    </row>
    <row r="41" spans="1:5" ht="55.5" customHeight="1" x14ac:dyDescent="0.25">
      <c r="A41" s="59" t="s">
        <v>106</v>
      </c>
      <c r="B41" s="59"/>
      <c r="C41" s="59"/>
      <c r="D41" s="59"/>
      <c r="E41" s="46">
        <v>113.5</v>
      </c>
    </row>
    <row r="42" spans="1:5" x14ac:dyDescent="0.25">
      <c r="A42" s="59" t="s">
        <v>107</v>
      </c>
      <c r="B42" s="59"/>
      <c r="C42" s="59"/>
      <c r="D42" s="59"/>
      <c r="E42" s="46">
        <v>863853.7</v>
      </c>
    </row>
    <row r="43" spans="1:5" x14ac:dyDescent="0.25">
      <c r="A43" s="62" t="s">
        <v>108</v>
      </c>
      <c r="B43" s="63"/>
      <c r="C43" s="63"/>
      <c r="D43" s="63"/>
      <c r="E43" s="48">
        <f>'Муниципальные районы'!B15-Учреждения!E5+'Муниципальные районы'!B14</f>
        <v>7814583.7353799995</v>
      </c>
    </row>
    <row r="44" spans="1:5" x14ac:dyDescent="0.25">
      <c r="A44" s="60" t="s">
        <v>109</v>
      </c>
      <c r="B44" s="61"/>
      <c r="C44" s="61"/>
      <c r="D44" s="61"/>
      <c r="E44" s="48"/>
    </row>
    <row r="45" spans="1:5" ht="91.5" customHeight="1" x14ac:dyDescent="0.25">
      <c r="A45" s="64" t="s">
        <v>110</v>
      </c>
      <c r="B45" s="65"/>
      <c r="C45" s="65"/>
      <c r="D45" s="65"/>
      <c r="E45" s="50">
        <v>10143122.4</v>
      </c>
    </row>
    <row r="46" spans="1:5" x14ac:dyDescent="0.25">
      <c r="A46" s="15"/>
      <c r="B46" s="16"/>
      <c r="C46" s="16"/>
      <c r="D46" s="6"/>
      <c r="E46" s="17"/>
    </row>
    <row r="47" spans="1:5" x14ac:dyDescent="0.25">
      <c r="A47" s="70" t="s">
        <v>13</v>
      </c>
      <c r="B47" s="72" t="s">
        <v>5</v>
      </c>
      <c r="C47" s="73" t="s">
        <v>6</v>
      </c>
      <c r="D47" s="73"/>
      <c r="E47" s="73"/>
    </row>
    <row r="48" spans="1:5" ht="90" x14ac:dyDescent="0.25">
      <c r="A48" s="71"/>
      <c r="B48" s="72"/>
      <c r="C48" s="18" t="s">
        <v>7</v>
      </c>
      <c r="D48" s="18" t="s">
        <v>8</v>
      </c>
      <c r="E48" s="18" t="s">
        <v>9</v>
      </c>
    </row>
    <row r="49" spans="1:6" x14ac:dyDescent="0.25">
      <c r="A49" s="19" t="s">
        <v>40</v>
      </c>
      <c r="B49" s="42">
        <v>2617.2499499999999</v>
      </c>
      <c r="C49" s="42">
        <v>1956.6499200000001</v>
      </c>
      <c r="D49" s="42"/>
      <c r="E49" s="42"/>
      <c r="F49" s="41"/>
    </row>
    <row r="50" spans="1:6" x14ac:dyDescent="0.25">
      <c r="A50" s="19" t="s">
        <v>41</v>
      </c>
      <c r="B50" s="42">
        <v>3650</v>
      </c>
      <c r="C50" s="42">
        <v>2000</v>
      </c>
      <c r="D50" s="42">
        <v>1500</v>
      </c>
      <c r="E50" s="42"/>
      <c r="F50" s="41"/>
    </row>
    <row r="51" spans="1:6" x14ac:dyDescent="0.25">
      <c r="A51" s="19" t="s">
        <v>42</v>
      </c>
      <c r="B51" s="42">
        <v>250</v>
      </c>
      <c r="C51" s="42">
        <v>250</v>
      </c>
      <c r="D51" s="42"/>
      <c r="E51" s="42"/>
      <c r="F51" s="41"/>
    </row>
    <row r="52" spans="1:6" x14ac:dyDescent="0.25">
      <c r="A52" s="19" t="s">
        <v>43</v>
      </c>
      <c r="B52" s="42">
        <v>21608.002799999998</v>
      </c>
      <c r="C52" s="42">
        <v>17858.48717</v>
      </c>
      <c r="D52" s="42">
        <v>679</v>
      </c>
      <c r="E52" s="42">
        <v>100</v>
      </c>
      <c r="F52" s="41"/>
    </row>
    <row r="53" spans="1:6" ht="30" x14ac:dyDescent="0.25">
      <c r="A53" s="19" t="s">
        <v>44</v>
      </c>
      <c r="B53" s="42">
        <v>-43683.199849999997</v>
      </c>
      <c r="C53" s="42"/>
      <c r="D53" s="42">
        <v>647.27599999999995</v>
      </c>
      <c r="E53" s="42">
        <v>2011.7265</v>
      </c>
      <c r="F53" s="41"/>
    </row>
    <row r="54" spans="1:6" x14ac:dyDescent="0.25">
      <c r="A54" s="19" t="s">
        <v>45</v>
      </c>
      <c r="B54" s="42">
        <v>8514.4120000000003</v>
      </c>
      <c r="C54" s="42">
        <v>8131.0870000000004</v>
      </c>
      <c r="D54" s="42"/>
      <c r="E54" s="42"/>
      <c r="F54" s="41"/>
    </row>
    <row r="55" spans="1:6" x14ac:dyDescent="0.25">
      <c r="A55" s="19" t="s">
        <v>46</v>
      </c>
      <c r="B55" s="42">
        <v>-4.4809999999999999</v>
      </c>
      <c r="C55" s="42">
        <v>200</v>
      </c>
      <c r="D55" s="42">
        <v>-200</v>
      </c>
      <c r="E55" s="42"/>
      <c r="F55" s="41"/>
    </row>
    <row r="56" spans="1:6" ht="30" x14ac:dyDescent="0.25">
      <c r="A56" s="19" t="s">
        <v>47</v>
      </c>
      <c r="B56" s="42">
        <v>1897179.22208</v>
      </c>
      <c r="C56" s="42"/>
      <c r="D56" s="42">
        <v>1785.4915599999999</v>
      </c>
      <c r="E56" s="42"/>
      <c r="F56" s="41"/>
    </row>
    <row r="57" spans="1:6" x14ac:dyDescent="0.25">
      <c r="A57" s="19" t="s">
        <v>48</v>
      </c>
      <c r="B57" s="42">
        <v>9555.3549999999996</v>
      </c>
      <c r="C57" s="42">
        <v>5700</v>
      </c>
      <c r="D57" s="42">
        <v>3910</v>
      </c>
      <c r="E57" s="42"/>
      <c r="F57" s="41"/>
    </row>
    <row r="58" spans="1:6" x14ac:dyDescent="0.25">
      <c r="A58" s="19" t="s">
        <v>49</v>
      </c>
      <c r="B58" s="42">
        <v>62979.060340000004</v>
      </c>
      <c r="C58" s="42">
        <v>2000</v>
      </c>
      <c r="D58" s="42">
        <v>1443.35664</v>
      </c>
      <c r="E58" s="42"/>
      <c r="F58" s="41"/>
    </row>
    <row r="59" spans="1:6" x14ac:dyDescent="0.25">
      <c r="A59" s="19" t="s">
        <v>50</v>
      </c>
      <c r="B59" s="42">
        <v>12658.92</v>
      </c>
      <c r="C59" s="42"/>
      <c r="D59" s="42"/>
      <c r="E59" s="42"/>
      <c r="F59" s="41"/>
    </row>
    <row r="60" spans="1:6" x14ac:dyDescent="0.25">
      <c r="A60" s="19" t="s">
        <v>51</v>
      </c>
      <c r="B60" s="42">
        <v>29642.267660000001</v>
      </c>
      <c r="C60" s="42">
        <v>5174.9194299999999</v>
      </c>
      <c r="D60" s="42">
        <v>3276.28334</v>
      </c>
      <c r="E60" s="42">
        <v>2172.0192699999998</v>
      </c>
      <c r="F60" s="41"/>
    </row>
    <row r="61" spans="1:6" ht="30" x14ac:dyDescent="0.25">
      <c r="A61" s="19" t="s">
        <v>52</v>
      </c>
      <c r="B61" s="42">
        <v>19984.4604</v>
      </c>
      <c r="C61" s="42"/>
      <c r="D61" s="42"/>
      <c r="E61" s="42">
        <v>17206.968830000002</v>
      </c>
      <c r="F61" s="41"/>
    </row>
    <row r="62" spans="1:6" x14ac:dyDescent="0.25">
      <c r="A62" s="19" t="s">
        <v>53</v>
      </c>
      <c r="B62" s="42">
        <v>19375.617109999999</v>
      </c>
      <c r="C62" s="42">
        <v>550</v>
      </c>
      <c r="D62" s="42">
        <v>700</v>
      </c>
      <c r="E62" s="42"/>
      <c r="F62" s="41"/>
    </row>
    <row r="63" spans="1:6" x14ac:dyDescent="0.25">
      <c r="A63" s="19" t="s">
        <v>54</v>
      </c>
      <c r="B63" s="42">
        <v>11120.08121</v>
      </c>
      <c r="C63" s="42">
        <v>4345.1902</v>
      </c>
      <c r="D63" s="42">
        <v>139.04906</v>
      </c>
      <c r="E63" s="42"/>
      <c r="F63" s="41"/>
    </row>
    <row r="64" spans="1:6" x14ac:dyDescent="0.25">
      <c r="A64" s="19" t="s">
        <v>55</v>
      </c>
      <c r="B64" s="42">
        <v>-5342.8942800000004</v>
      </c>
      <c r="C64" s="42">
        <v>-1434.20758</v>
      </c>
      <c r="D64" s="42">
        <v>-1421.56042</v>
      </c>
      <c r="E64" s="42"/>
      <c r="F64" s="41"/>
    </row>
    <row r="65" spans="1:6" ht="30" x14ac:dyDescent="0.25">
      <c r="A65" s="19" t="s">
        <v>56</v>
      </c>
      <c r="B65" s="42">
        <v>9332.4068399999996</v>
      </c>
      <c r="C65" s="42">
        <v>4088.0321100000001</v>
      </c>
      <c r="D65" s="42">
        <v>1897.0527999999999</v>
      </c>
      <c r="E65" s="42"/>
      <c r="F65" s="41"/>
    </row>
    <row r="66" spans="1:6" x14ac:dyDescent="0.25">
      <c r="A66" s="19" t="s">
        <v>57</v>
      </c>
      <c r="B66" s="42">
        <v>6922.78035</v>
      </c>
      <c r="C66" s="42">
        <v>3952.15265</v>
      </c>
      <c r="D66" s="42">
        <v>1596.61978</v>
      </c>
      <c r="E66" s="42">
        <v>-642.74460999999997</v>
      </c>
      <c r="F66" s="41"/>
    </row>
    <row r="67" spans="1:6" x14ac:dyDescent="0.25">
      <c r="A67" s="19" t="s">
        <v>58</v>
      </c>
      <c r="B67" s="42">
        <v>90472.781669999997</v>
      </c>
      <c r="C67" s="42">
        <v>3000</v>
      </c>
      <c r="D67" s="42">
        <v>1785</v>
      </c>
      <c r="E67" s="42"/>
      <c r="F67" s="41"/>
    </row>
    <row r="68" spans="1:6" ht="30" x14ac:dyDescent="0.25">
      <c r="A68" s="19" t="s">
        <v>59</v>
      </c>
      <c r="B68" s="42">
        <v>-2487.8450400000002</v>
      </c>
      <c r="C68" s="42">
        <v>-2375.4416900000001</v>
      </c>
      <c r="D68" s="42"/>
      <c r="E68" s="42"/>
      <c r="F68" s="41"/>
    </row>
    <row r="69" spans="1:6" x14ac:dyDescent="0.25">
      <c r="A69" s="19" t="s">
        <v>60</v>
      </c>
      <c r="B69" s="42">
        <v>562.36479999999995</v>
      </c>
      <c r="C69" s="42">
        <v>562.36479999999995</v>
      </c>
      <c r="D69" s="42"/>
      <c r="E69" s="42"/>
      <c r="F69" s="41"/>
    </row>
    <row r="70" spans="1:6" x14ac:dyDescent="0.25">
      <c r="A70" s="19" t="s">
        <v>61</v>
      </c>
      <c r="B70" s="42">
        <v>2454.84121</v>
      </c>
      <c r="C70" s="42">
        <v>1678.2828</v>
      </c>
      <c r="D70" s="42">
        <v>611.23021000000006</v>
      </c>
      <c r="E70" s="42"/>
      <c r="F70" s="41"/>
    </row>
    <row r="71" spans="1:6" x14ac:dyDescent="0.25">
      <c r="A71" s="19" t="s">
        <v>62</v>
      </c>
      <c r="B71" s="42">
        <v>3063</v>
      </c>
      <c r="C71" s="42">
        <v>1700</v>
      </c>
      <c r="D71" s="42">
        <v>1350</v>
      </c>
      <c r="E71" s="42"/>
      <c r="F71" s="41"/>
    </row>
    <row r="72" spans="1:6" x14ac:dyDescent="0.25">
      <c r="A72" s="19" t="s">
        <v>63</v>
      </c>
      <c r="B72" s="42">
        <v>4668.2529100000002</v>
      </c>
      <c r="C72" s="42">
        <v>3397.8860199999999</v>
      </c>
      <c r="D72" s="42">
        <v>1270.36689</v>
      </c>
      <c r="E72" s="42"/>
      <c r="F72" s="41"/>
    </row>
    <row r="73" spans="1:6" x14ac:dyDescent="0.25">
      <c r="A73" s="19" t="s">
        <v>64</v>
      </c>
      <c r="B73" s="42">
        <v>4537.8446000000004</v>
      </c>
      <c r="C73" s="42">
        <v>4500</v>
      </c>
      <c r="D73" s="42"/>
      <c r="E73" s="42"/>
      <c r="F73" s="41"/>
    </row>
    <row r="74" spans="1:6" ht="30" x14ac:dyDescent="0.25">
      <c r="A74" s="19" t="s">
        <v>65</v>
      </c>
      <c r="B74" s="42">
        <v>388.23585000000003</v>
      </c>
      <c r="C74" s="42">
        <v>271.71165000000002</v>
      </c>
      <c r="D74" s="42">
        <v>116.52419999999999</v>
      </c>
      <c r="E74" s="42"/>
      <c r="F74" s="41"/>
    </row>
    <row r="75" spans="1:6" x14ac:dyDescent="0.25">
      <c r="A75" s="19" t="s">
        <v>66</v>
      </c>
      <c r="B75" s="42">
        <v>29589.021120000001</v>
      </c>
      <c r="C75" s="42">
        <v>-2.64201</v>
      </c>
      <c r="D75" s="42"/>
      <c r="E75" s="42"/>
      <c r="F75" s="41"/>
    </row>
    <row r="76" spans="1:6" x14ac:dyDescent="0.25">
      <c r="A76" s="19" t="s">
        <v>67</v>
      </c>
      <c r="B76" s="42">
        <v>3315.5087100000001</v>
      </c>
      <c r="C76" s="42">
        <v>3469.0187999999998</v>
      </c>
      <c r="D76" s="42">
        <v>-148.1018</v>
      </c>
      <c r="E76" s="42"/>
      <c r="F76" s="41"/>
    </row>
    <row r="77" spans="1:6" x14ac:dyDescent="0.25">
      <c r="A77" s="19" t="s">
        <v>68</v>
      </c>
      <c r="B77" s="42">
        <v>69.624170000000007</v>
      </c>
      <c r="C77" s="42">
        <v>133.82616999999999</v>
      </c>
      <c r="D77" s="42"/>
      <c r="E77" s="42"/>
      <c r="F77" s="41"/>
    </row>
    <row r="78" spans="1:6" x14ac:dyDescent="0.25">
      <c r="A78" s="19" t="s">
        <v>69</v>
      </c>
      <c r="B78" s="42">
        <v>692.20956000000001</v>
      </c>
      <c r="C78" s="42">
        <v>371.65095000000002</v>
      </c>
      <c r="D78" s="42">
        <v>222.60981000000001</v>
      </c>
      <c r="E78" s="42"/>
      <c r="F78" s="41"/>
    </row>
    <row r="79" spans="1:6" ht="30" x14ac:dyDescent="0.25">
      <c r="A79" s="19" t="s">
        <v>70</v>
      </c>
      <c r="B79" s="42">
        <v>4123.9087399999999</v>
      </c>
      <c r="C79" s="42">
        <v>2355.07798</v>
      </c>
      <c r="D79" s="42">
        <v>2272.6203500000001</v>
      </c>
      <c r="E79" s="42"/>
      <c r="F79" s="41"/>
    </row>
    <row r="80" spans="1:6" ht="30" x14ac:dyDescent="0.25">
      <c r="A80" s="19" t="s">
        <v>71</v>
      </c>
      <c r="B80" s="42">
        <v>-1595.1540399999999</v>
      </c>
      <c r="C80" s="42">
        <v>-1140.23882</v>
      </c>
      <c r="D80" s="42">
        <v>-552.57021999999995</v>
      </c>
      <c r="E80" s="42"/>
      <c r="F80" s="41"/>
    </row>
    <row r="81" spans="1:6" ht="30" x14ac:dyDescent="0.25">
      <c r="A81" s="19" t="s">
        <v>72</v>
      </c>
      <c r="B81" s="42">
        <v>740.86297000000002</v>
      </c>
      <c r="C81" s="42">
        <v>60</v>
      </c>
      <c r="D81" s="42"/>
      <c r="E81" s="42"/>
      <c r="F81" s="41"/>
    </row>
    <row r="82" spans="1:6" x14ac:dyDescent="0.25">
      <c r="A82" s="19" t="s">
        <v>73</v>
      </c>
      <c r="B82" s="42">
        <v>445.62862999999999</v>
      </c>
      <c r="C82" s="42">
        <v>309.86878999999999</v>
      </c>
      <c r="D82" s="42">
        <v>122.95984</v>
      </c>
      <c r="E82" s="42"/>
      <c r="F82" s="41"/>
    </row>
    <row r="83" spans="1:6" s="52" customFormat="1" x14ac:dyDescent="0.25">
      <c r="A83" s="51" t="s">
        <v>112</v>
      </c>
      <c r="B83" s="54">
        <v>600000</v>
      </c>
      <c r="C83" s="54"/>
      <c r="D83" s="54"/>
      <c r="E83" s="54"/>
      <c r="F83" s="53"/>
    </row>
    <row r="84" spans="1:6" x14ac:dyDescent="0.25">
      <c r="A84" s="20" t="s">
        <v>74</v>
      </c>
      <c r="B84" s="43">
        <v>2807400.3464700002</v>
      </c>
      <c r="C84" s="43">
        <v>73063.676340000005</v>
      </c>
      <c r="D84" s="43">
        <v>23003.208040000001</v>
      </c>
      <c r="E84" s="43">
        <v>20847.969990000001</v>
      </c>
      <c r="F84" s="41"/>
    </row>
    <row r="85" spans="1:6" x14ac:dyDescent="0.25">
      <c r="B85" s="41"/>
      <c r="C85" s="41"/>
      <c r="D85" s="41"/>
      <c r="E85" s="41"/>
    </row>
  </sheetData>
  <mergeCells count="45">
    <mergeCell ref="A1:E1"/>
    <mergeCell ref="A2:E2"/>
    <mergeCell ref="A5:D5"/>
    <mergeCell ref="A47:A48"/>
    <mergeCell ref="B47:B48"/>
    <mergeCell ref="C47:E47"/>
    <mergeCell ref="A7:D7"/>
    <mergeCell ref="A8:D8"/>
    <mergeCell ref="A10:D10"/>
    <mergeCell ref="A28:D28"/>
    <mergeCell ref="A29:D29"/>
    <mergeCell ref="A26:D26"/>
    <mergeCell ref="A27:D27"/>
    <mergeCell ref="A45:D45"/>
    <mergeCell ref="A25:D25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30:D30"/>
    <mergeCell ref="A31:D31"/>
    <mergeCell ref="A32:D32"/>
    <mergeCell ref="A33:D33"/>
    <mergeCell ref="A34:D34"/>
    <mergeCell ref="A44:D44"/>
    <mergeCell ref="A43:D43"/>
    <mergeCell ref="A40:D40"/>
    <mergeCell ref="A35:D35"/>
    <mergeCell ref="A36:D36"/>
    <mergeCell ref="A37:D37"/>
    <mergeCell ref="A38:D38"/>
    <mergeCell ref="A39:D39"/>
    <mergeCell ref="A41:D41"/>
    <mergeCell ref="A42:D42"/>
    <mergeCell ref="A9:D9"/>
    <mergeCell ref="A11:D11"/>
    <mergeCell ref="A12:D12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>&amp;C&amp;P</oddFooter>
  </headerFooter>
  <rowBreaks count="1" manualBreakCount="1">
    <brk id="4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view="pageBreakPreview" topLeftCell="A7" zoomScaleNormal="100" zoomScaleSheetLayoutView="100" workbookViewId="0">
      <selection activeCell="B16" sqref="B16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39</v>
      </c>
      <c r="C1" s="29" t="s">
        <v>12</v>
      </c>
    </row>
    <row r="2" spans="1:20" x14ac:dyDescent="0.25">
      <c r="A2" s="30" t="str">
        <f>TEXT(EndData2,"[$-FC19]ДД.ММ.ГГГ")</f>
        <v>30.04.2023</v>
      </c>
      <c r="B2" s="30">
        <f>A2+1</f>
        <v>45047</v>
      </c>
      <c r="C2" s="26" t="str">
        <f>TEXT(B2,"[$-FC19]ДД.ММ.ГГГ")</f>
        <v>01.05.2023</v>
      </c>
      <c r="P2" s="32" t="s">
        <v>11</v>
      </c>
    </row>
    <row r="3" spans="1:20" ht="51.75" customHeight="1" x14ac:dyDescent="0.25">
      <c r="A3" s="23" t="s">
        <v>14</v>
      </c>
      <c r="B3" s="33" t="s">
        <v>15</v>
      </c>
      <c r="C3" s="34" t="s">
        <v>16</v>
      </c>
      <c r="D3" s="34" t="s">
        <v>17</v>
      </c>
      <c r="E3" s="34" t="s">
        <v>18</v>
      </c>
      <c r="F3" s="34" t="s">
        <v>19</v>
      </c>
      <c r="G3" s="34" t="s">
        <v>20</v>
      </c>
      <c r="H3" s="34" t="s">
        <v>21</v>
      </c>
      <c r="I3" s="34" t="s">
        <v>22</v>
      </c>
      <c r="J3" s="34" t="s">
        <v>23</v>
      </c>
      <c r="K3" s="34" t="s">
        <v>24</v>
      </c>
      <c r="L3" s="34" t="s">
        <v>25</v>
      </c>
      <c r="M3" s="34" t="s">
        <v>26</v>
      </c>
      <c r="N3" s="34" t="s">
        <v>27</v>
      </c>
      <c r="O3" s="34" t="s">
        <v>28</v>
      </c>
      <c r="P3" s="35" t="s">
        <v>10</v>
      </c>
    </row>
    <row r="4" spans="1:20" ht="102.75" x14ac:dyDescent="0.25">
      <c r="A4" s="21" t="s">
        <v>30</v>
      </c>
      <c r="B4" s="24"/>
      <c r="C4" s="24">
        <v>7128.2688799999996</v>
      </c>
      <c r="D4" s="24"/>
      <c r="E4" s="24"/>
      <c r="F4" s="24"/>
      <c r="G4" s="24">
        <v>1484.53997</v>
      </c>
      <c r="H4" s="24"/>
      <c r="I4" s="24"/>
      <c r="J4" s="24"/>
      <c r="K4" s="24"/>
      <c r="L4" s="24"/>
      <c r="M4" s="24"/>
      <c r="N4" s="24"/>
      <c r="O4" s="24"/>
      <c r="P4" s="44">
        <v>8612.8088499999994</v>
      </c>
      <c r="Q4" s="32"/>
      <c r="R4" s="32"/>
      <c r="S4" s="32"/>
      <c r="T4" s="32"/>
    </row>
    <row r="5" spans="1:20" ht="39" x14ac:dyDescent="0.25">
      <c r="A5" s="21" t="s">
        <v>31</v>
      </c>
      <c r="B5" s="24">
        <v>49476.527020000001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44">
        <v>49476.527020000001</v>
      </c>
      <c r="Q5" s="32"/>
      <c r="R5" s="32"/>
      <c r="S5" s="32"/>
      <c r="T5" s="32"/>
    </row>
    <row r="6" spans="1:20" ht="90" x14ac:dyDescent="0.25">
      <c r="A6" s="21" t="s">
        <v>32</v>
      </c>
      <c r="B6" s="24"/>
      <c r="C6" s="24"/>
      <c r="D6" s="24"/>
      <c r="E6" s="24"/>
      <c r="F6" s="24"/>
      <c r="G6" s="24"/>
      <c r="H6" s="24"/>
      <c r="I6" s="24">
        <v>22.3</v>
      </c>
      <c r="J6" s="24"/>
      <c r="K6" s="24"/>
      <c r="L6" s="24"/>
      <c r="M6" s="24"/>
      <c r="N6" s="24"/>
      <c r="O6" s="24"/>
      <c r="P6" s="44">
        <v>22.3</v>
      </c>
      <c r="Q6" s="32"/>
      <c r="R6" s="32"/>
      <c r="S6" s="32"/>
      <c r="T6" s="32"/>
    </row>
    <row r="7" spans="1:20" ht="64.5" x14ac:dyDescent="0.25">
      <c r="A7" s="21" t="s">
        <v>33</v>
      </c>
      <c r="B7" s="24">
        <v>2803</v>
      </c>
      <c r="C7" s="24"/>
      <c r="D7" s="24"/>
      <c r="E7" s="24"/>
      <c r="F7" s="24"/>
      <c r="G7" s="24"/>
      <c r="H7" s="24">
        <v>387.49901999999997</v>
      </c>
      <c r="I7" s="24"/>
      <c r="J7" s="24">
        <v>350</v>
      </c>
      <c r="K7" s="24"/>
      <c r="L7" s="24"/>
      <c r="M7" s="24">
        <v>410.10399999999998</v>
      </c>
      <c r="N7" s="24">
        <v>314.81882999999999</v>
      </c>
      <c r="O7" s="24"/>
      <c r="P7" s="44">
        <v>4265.4218499999997</v>
      </c>
      <c r="Q7" s="32"/>
      <c r="R7" s="32"/>
      <c r="S7" s="32"/>
      <c r="T7" s="32"/>
    </row>
    <row r="8" spans="1:20" ht="64.5" x14ac:dyDescent="0.25">
      <c r="A8" s="21" t="s">
        <v>34</v>
      </c>
      <c r="B8" s="24">
        <v>152.38907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4">
        <v>152.38907</v>
      </c>
      <c r="Q8" s="32"/>
      <c r="R8" s="32"/>
      <c r="S8" s="32"/>
      <c r="T8" s="32"/>
    </row>
    <row r="9" spans="1:20" ht="51.75" x14ac:dyDescent="0.25">
      <c r="A9" s="21" t="s">
        <v>35</v>
      </c>
      <c r="B9" s="24">
        <v>113.33183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4">
        <v>113.33183</v>
      </c>
      <c r="Q9" s="32"/>
      <c r="R9" s="32"/>
      <c r="S9" s="32"/>
      <c r="T9" s="32"/>
    </row>
    <row r="10" spans="1:20" ht="26.25" x14ac:dyDescent="0.25">
      <c r="A10" s="21" t="s">
        <v>36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>
        <v>213.91029</v>
      </c>
      <c r="O10" s="24"/>
      <c r="P10" s="44">
        <v>213.91029</v>
      </c>
      <c r="Q10" s="32"/>
      <c r="R10" s="32"/>
      <c r="S10" s="32"/>
      <c r="T10" s="32"/>
    </row>
    <row r="11" spans="1:20" ht="64.5" x14ac:dyDescent="0.25">
      <c r="A11" s="21" t="s">
        <v>37</v>
      </c>
      <c r="B11" s="24">
        <v>-4550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44">
        <v>-4550</v>
      </c>
      <c r="Q11" s="32"/>
      <c r="R11" s="32"/>
      <c r="S11" s="32"/>
      <c r="T11" s="32"/>
    </row>
    <row r="12" spans="1:20" x14ac:dyDescent="0.25">
      <c r="A12" s="22" t="s">
        <v>38</v>
      </c>
      <c r="B12" s="25">
        <v>47995.247920000002</v>
      </c>
      <c r="C12" s="25">
        <v>7128.2688799999996</v>
      </c>
      <c r="D12" s="25"/>
      <c r="E12" s="25"/>
      <c r="F12" s="25"/>
      <c r="G12" s="25">
        <v>1484.53997</v>
      </c>
      <c r="H12" s="25">
        <v>387.49901999999997</v>
      </c>
      <c r="I12" s="25">
        <v>22.3</v>
      </c>
      <c r="J12" s="25">
        <v>350</v>
      </c>
      <c r="K12" s="25"/>
      <c r="L12" s="25"/>
      <c r="M12" s="25">
        <v>410.10399999999998</v>
      </c>
      <c r="N12" s="25">
        <v>528.72911999999997</v>
      </c>
      <c r="O12" s="25"/>
      <c r="P12" s="44">
        <v>58306.688909999997</v>
      </c>
      <c r="Q12" s="40"/>
      <c r="R12" s="40"/>
      <c r="S12" s="40"/>
      <c r="T12" s="40"/>
    </row>
    <row r="13" spans="1:20" x14ac:dyDescent="0.25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20" x14ac:dyDescent="0.25">
      <c r="A14" s="36" t="s">
        <v>29</v>
      </c>
      <c r="B14" s="45">
        <f>P12+Учреждения!B84</f>
        <v>2865707.0353800002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</row>
    <row r="15" spans="1:20" ht="32.25" customHeight="1" x14ac:dyDescent="0.25">
      <c r="A15" s="36" t="str">
        <f>CONCATENATE("Остатки бюджетных средств на ",C2,"г.")</f>
        <v>Остатки бюджетных средств на 01.05.2023г.</v>
      </c>
      <c r="B15" s="55">
        <v>14315041.6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2023-05-02T03:49:57Z</dcterms:modified>
</cp:coreProperties>
</file>