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Бюджетополучатели" sheetId="1" r:id="rId1"/>
    <sheet name="Муниципальные районы" sheetId="2" r:id="rId2"/>
  </sheets>
  <definedNames>
    <definedName name="Date">Бюджетополучатели!$F$11</definedName>
    <definedName name="EndData">Бюджетополучатели!$F$5</definedName>
    <definedName name="EndData1">Бюджетополучатели!$F$2</definedName>
    <definedName name="EndData2">'Муниципальные районы'!$A$1</definedName>
    <definedName name="EndDate">Бюджетополучатели!$F$69</definedName>
    <definedName name="period">Бюджетополучатели!$F$9</definedName>
    <definedName name="StartData">Бюджетополучатели!$F$4</definedName>
    <definedName name="StartData1">Бюджетополучатели!$F$1</definedName>
    <definedName name="Year">Бюджетополучатели!$F$10</definedName>
    <definedName name="_xlnm.Print_Titles" localSheetId="0">Бюджетополучатели!$78:$79</definedName>
    <definedName name="_xlnm.Print_Titles" localSheetId="1">'Муниципальные районы'!$1:$3</definedName>
    <definedName name="_xlnm.Print_Area" localSheetId="0">Бюджетополучатели!$A$1:$E$116</definedName>
    <definedName name="_xlnm.Print_Area" localSheetId="1">'Муниципальные районы'!$A$1:$P$46</definedName>
  </definedNames>
  <calcPr calcId="162913" refMode="R1C1"/>
</workbook>
</file>

<file path=xl/calcChain.xml><?xml version="1.0" encoding="utf-8"?>
<calcChain xmlns="http://schemas.openxmlformats.org/spreadsheetml/2006/main">
  <c r="D9" i="1" l="1"/>
  <c r="D69" i="1" l="1"/>
  <c r="D71" i="1" l="1"/>
  <c r="D11" i="1" l="1"/>
  <c r="D70" i="1" l="1"/>
  <c r="F3" i="1" l="1"/>
  <c r="I1" i="1" l="1"/>
  <c r="G1" i="1" l="1"/>
  <c r="F9" i="1" s="1"/>
  <c r="A2" i="1" s="1"/>
  <c r="H3" i="1" l="1"/>
  <c r="G3" i="1" l="1"/>
  <c r="A2" i="2"/>
  <c r="H1" i="1" l="1"/>
  <c r="A5" i="1" s="1"/>
  <c r="H2" i="1"/>
  <c r="G2" i="1"/>
</calcChain>
</file>

<file path=xl/sharedStrings.xml><?xml version="1.0" encoding="utf-8"?>
<sst xmlns="http://schemas.openxmlformats.org/spreadsheetml/2006/main" count="175" uniqueCount="174">
  <si>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</si>
  <si>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</si>
  <si>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</si>
  <si>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</si>
  <si>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</si>
  <si>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</si>
  <si>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</si>
  <si>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</si>
  <si>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</si>
  <si>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</si>
  <si>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</si>
  <si>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</si>
  <si>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</si>
  <si>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</si>
  <si>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</si>
  <si>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</si>
  <si>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</si>
  <si>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</si>
  <si>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</si>
  <si>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</si>
  <si>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</si>
  <si>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</si>
  <si>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</si>
  <si>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</si>
  <si>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</si>
  <si>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</si>
  <si>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</si>
  <si>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</si>
  <si>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</si>
  <si>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</si>
  <si>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</si>
  <si>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</si>
  <si>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</si>
  <si>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Меры социальной поддержки отдельных категорий граждан</t>
  </si>
  <si>
    <t>01.01.2023</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</si>
  <si>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</si>
  <si>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</si>
  <si>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</si>
  <si>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</si>
  <si>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</si>
  <si>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</si>
  <si>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</si>
  <si>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</si>
  <si>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</si>
  <si>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</si>
  <si>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</si>
  <si>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</si>
  <si>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</si>
  <si>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</si>
  <si>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</si>
  <si>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</si>
  <si>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</si>
  <si>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</si>
  <si>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</si>
  <si>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</si>
  <si>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</si>
  <si>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</si>
  <si>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</si>
  <si>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</si>
  <si>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</si>
  <si>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</si>
  <si>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</si>
  <si>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</si>
  <si>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органами местного самоуправления поселений, муниципальных и городских округов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</si>
  <si>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</si>
  <si>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</si>
  <si>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</si>
  <si>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</si>
  <si>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(Реализация проекта «1000 дворов» (благоустройство не менее 19 дворовых территорий) в 2023 году)</t>
  </si>
  <si>
    <t>Осуществление переданных полномочий Российской Федерации на государственную регистрацию актов гражданского состояния</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</si>
  <si>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</si>
  <si>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</si>
  <si>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</si>
  <si>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</si>
  <si>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Всего:</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</si>
  <si>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</si>
  <si>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</si>
  <si>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</si>
  <si>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</si>
  <si>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</si>
  <si>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</si>
  <si>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</si>
  <si>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</si>
  <si>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</si>
  <si>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</si>
  <si>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</si>
  <si>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</si>
  <si>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</si>
  <si>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</si>
  <si>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</si>
  <si>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</si>
  <si>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</si>
  <si>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</si>
  <si>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</si>
  <si>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</si>
  <si>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</si>
  <si>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</si>
  <si>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</si>
  <si>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</si>
  <si>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</si>
  <si>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</si>
  <si>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</si>
  <si>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</si>
  <si>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</si>
  <si>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</si>
  <si>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</si>
  <si>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</si>
  <si>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</si>
  <si>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</si>
  <si>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30.04.2023</t>
  </si>
  <si>
    <t>01.04.2023</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</si>
  <si>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</si>
  <si>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</si>
  <si>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</si>
  <si>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</si>
  <si>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</si>
  <si>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</si>
  <si>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</si>
  <si>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</si>
  <si>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</si>
  <si>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</si>
  <si>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 xml:space="preserve">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</si>
  <si>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</si>
  <si>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</si>
  <si>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</si>
  <si>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</si>
  <si>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</si>
  <si>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</si>
  <si>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</si>
  <si>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</si>
  <si>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</si>
  <si>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</si>
  <si>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</si>
  <si>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</si>
  <si>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</si>
  <si>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</si>
  <si>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</si>
  <si>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</si>
  <si>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</si>
  <si>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</si>
  <si>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</si>
  <si>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</si>
  <si>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</si>
  <si>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</si>
  <si>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</si>
  <si>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</si>
  <si>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</si>
  <si>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</si>
  <si>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</si>
  <si>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</si>
  <si>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</si>
  <si>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</si>
  <si>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</si>
  <si>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</si>
  <si>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</si>
  <si>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</si>
  <si>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</si>
  <si>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</si>
  <si>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</si>
  <si>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</si>
  <si>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</si>
  <si>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</si>
  <si>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</si>
  <si>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</si>
  <si>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</si>
  <si>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</si>
  <si>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Прочие безвозмездные поступления от государственных (муниципальных) организаций в бюджеты субъектов Российской Федерации </t>
  </si>
  <si>
    <t>Прочие безвозмездные поступления в бюджеты субъектов Российской Федерации</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</si>
  <si>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</si>
  <si>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Остатки средств на 01.05.2023 года</t>
  </si>
  <si>
    <t>Остатки средств на 01.05.2023 года с учетом привлеченных средств</t>
  </si>
  <si>
    <t>Бюджетный кредит на финансовое обеспечение реализации инфраструктурных проектов</t>
  </si>
  <si>
    <t>Привлечение бюджетного кредита на пополнение остатка средств на едином счете бюджета</t>
  </si>
  <si>
    <t xml:space="preserve">Предоставление юридическим лицам бюджетных кредитов из краевого бюджета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</si>
</sst>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
      <b/>
      <sz val="11"/>
      <color theme="1"/>
      <name val="Calibri"/>
      <family val="2"/>
      <scheme val="minor"/>
    </font>
    <font>
      <sz val="11"/>
      <color theme="1"/>
      <name val="Times New Roman"/>
      <family val="1"/>
      <charset val="204"/>
    </font>
    <font>
      <sz val="10"/>
      <name val="Arial"/>
      <family val="2"/>
      <charset val="204"/>
    </font>
    <font>
      <i/>
      <sz val="11"/>
      <name val="Times New Roman"/>
      <family val="1"/>
      <charset val="204"/>
    </font>
    <font>
      <sz val="1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applyNumberFormat="0" applyBorder="0" applyAlignment="0"/>
  </cellStyleXfs>
  <cellXfs count="75">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4" fillId="0" borderId="0" xfId="0" applyFont="1" applyBorder="1" applyAlignment="1">
      <alignment horizontal="right"/>
    </xf>
    <xf numFmtId="164" fontId="3" fillId="0" borderId="3" xfId="0" applyNumberFormat="1" applyFont="1" applyFill="1" applyBorder="1" applyAlignment="1">
      <alignment horizontal="right" wrapText="1"/>
    </xf>
    <xf numFmtId="164" fontId="2" fillId="0" borderId="3" xfId="0" applyNumberFormat="1" applyFont="1" applyFill="1" applyBorder="1" applyAlignment="1">
      <alignment horizontal="right" wrapText="1"/>
    </xf>
    <xf numFmtId="164" fontId="3" fillId="0" borderId="3" xfId="0" applyNumberFormat="1" applyFont="1" applyFill="1" applyBorder="1" applyAlignment="1">
      <alignment horizontal="right" vertical="center" wrapText="1"/>
    </xf>
    <xf numFmtId="0" fontId="2" fillId="0" borderId="0" xfId="0" applyFont="1" applyFill="1" applyBorder="1" applyAlignment="1">
      <alignment horizontal="left" wrapText="1"/>
    </xf>
    <xf numFmtId="0" fontId="3" fillId="0" borderId="0" xfId="0" applyFont="1" applyFill="1" applyBorder="1"/>
    <xf numFmtId="49" fontId="3" fillId="0" borderId="3" xfId="0" applyNumberFormat="1" applyFont="1" applyBorder="1" applyAlignment="1">
      <alignment horizontal="left" vertical="center" wrapText="1"/>
    </xf>
    <xf numFmtId="0" fontId="6" fillId="2" borderId="0" xfId="0" applyFont="1" applyFill="1" applyBorder="1" applyAlignment="1"/>
    <xf numFmtId="164" fontId="7" fillId="2" borderId="3" xfId="0" applyNumberFormat="1" applyFont="1" applyFill="1" applyBorder="1" applyAlignment="1">
      <alignment horizontal="center"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3" xfId="0" applyFont="1" applyBorder="1" applyAlignment="1">
      <alignment horizontal="center" vertical="center" wrapText="1"/>
    </xf>
    <xf numFmtId="0" fontId="14" fillId="0" borderId="0" xfId="0" applyFont="1"/>
    <xf numFmtId="0" fontId="15" fillId="0" borderId="0" xfId="0" applyFont="1"/>
    <xf numFmtId="164" fontId="2" fillId="0" borderId="0" xfId="0" applyNumberFormat="1" applyFont="1" applyFill="1" applyBorder="1" applyAlignment="1">
      <alignment horizontal="right" wrapText="1"/>
    </xf>
    <xf numFmtId="164"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0" fontId="18" fillId="0" borderId="0" xfId="0" applyFont="1" applyFill="1" applyBorder="1" applyAlignment="1">
      <alignment wrapText="1"/>
    </xf>
    <xf numFmtId="0" fontId="16" fillId="0" borderId="3" xfId="0" applyFont="1" applyFill="1" applyBorder="1" applyAlignment="1">
      <alignment horizontal="center" vertical="top" wrapText="1"/>
    </xf>
    <xf numFmtId="49" fontId="16" fillId="0" borderId="3" xfId="0" applyNumberFormat="1" applyFont="1" applyBorder="1" applyAlignment="1">
      <alignment horizontal="left" vertical="center" wrapText="1"/>
    </xf>
    <xf numFmtId="0" fontId="19" fillId="0" borderId="0" xfId="0" applyNumberFormat="1" applyFont="1"/>
    <xf numFmtId="0" fontId="19" fillId="0" borderId="0" xfId="0" applyFont="1"/>
    <xf numFmtId="14" fontId="19" fillId="0" borderId="0" xfId="0" applyNumberFormat="1" applyFont="1"/>
    <xf numFmtId="49" fontId="5" fillId="2" borderId="3" xfId="0" applyNumberFormat="1" applyFont="1" applyFill="1" applyBorder="1" applyAlignment="1">
      <alignment horizontal="left" wrapText="1"/>
    </xf>
    <xf numFmtId="0" fontId="20" fillId="0" borderId="0" xfId="0" applyFont="1"/>
    <xf numFmtId="0" fontId="21" fillId="0" borderId="0" xfId="0" applyFont="1"/>
    <xf numFmtId="0" fontId="21" fillId="0" borderId="3" xfId="0" applyFont="1" applyBorder="1" applyAlignment="1">
      <alignment horizontal="left" vertical="center" wrapText="1"/>
    </xf>
    <xf numFmtId="164" fontId="10" fillId="2" borderId="3" xfId="0" applyNumberFormat="1" applyFont="1" applyFill="1" applyBorder="1" applyAlignment="1">
      <alignment horizontal="center" vertical="center" wrapText="1"/>
    </xf>
    <xf numFmtId="164" fontId="10" fillId="2" borderId="3" xfId="0" applyNumberFormat="1" applyFont="1" applyFill="1" applyBorder="1" applyAlignment="1">
      <alignment vertical="center" wrapText="1"/>
    </xf>
    <xf numFmtId="164" fontId="3" fillId="0" borderId="3" xfId="0" applyNumberFormat="1" applyFont="1" applyBorder="1" applyAlignment="1">
      <alignment horizontal="right" vertical="center" wrapText="1"/>
    </xf>
    <xf numFmtId="164" fontId="16" fillId="0" borderId="3" xfId="0" applyNumberFormat="1" applyFont="1" applyBorder="1" applyAlignment="1">
      <alignment horizontal="right" vertical="center" wrapText="1"/>
    </xf>
    <xf numFmtId="164" fontId="3" fillId="2" borderId="3" xfId="0" applyNumberFormat="1" applyFont="1" applyFill="1" applyBorder="1" applyAlignment="1">
      <alignment horizontal="right" wrapText="1"/>
    </xf>
    <xf numFmtId="164" fontId="2" fillId="2" borderId="3" xfId="0" applyNumberFormat="1" applyFont="1" applyFill="1" applyBorder="1" applyAlignment="1">
      <alignment horizontal="right" wrapText="1"/>
    </xf>
    <xf numFmtId="0" fontId="1" fillId="0" borderId="0" xfId="0" applyFont="1" applyAlignment="1">
      <alignment horizontal="center" wrapText="1"/>
    </xf>
    <xf numFmtId="164" fontId="5" fillId="2" borderId="0" xfId="0" applyNumberFormat="1" applyFont="1" applyFill="1" applyBorder="1" applyAlignment="1"/>
    <xf numFmtId="16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16" fillId="0" borderId="5" xfId="0" applyFont="1" applyFill="1" applyBorder="1" applyAlignment="1">
      <alignment horizontal="center" vertical="top" wrapText="1"/>
    </xf>
    <xf numFmtId="164" fontId="2" fillId="0" borderId="3" xfId="0" applyNumberFormat="1" applyFont="1" applyFill="1" applyBorder="1" applyAlignment="1">
      <alignment horizontal="right" vertical="center" wrapText="1"/>
    </xf>
    <xf numFmtId="164" fontId="3" fillId="0" borderId="3" xfId="0" applyNumberFormat="1" applyFont="1" applyBorder="1" applyAlignment="1">
      <alignment horizontal="right" wrapText="1"/>
    </xf>
    <xf numFmtId="164" fontId="23" fillId="0" borderId="3" xfId="0" applyNumberFormat="1" applyFont="1" applyFill="1" applyBorder="1" applyAlignment="1">
      <alignment horizontal="right" vertical="center" wrapText="1"/>
    </xf>
    <xf numFmtId="164" fontId="23" fillId="0" borderId="3" xfId="0" applyNumberFormat="1" applyFont="1" applyFill="1" applyBorder="1" applyAlignment="1">
      <alignment horizontal="right" wrapText="1"/>
    </xf>
    <xf numFmtId="164" fontId="2" fillId="2" borderId="3" xfId="0" applyNumberFormat="1" applyFont="1" applyFill="1" applyBorder="1" applyAlignment="1"/>
    <xf numFmtId="164" fontId="24" fillId="0" borderId="0" xfId="0" applyNumberFormat="1" applyFont="1"/>
    <xf numFmtId="0" fontId="3" fillId="0" borderId="3" xfId="0" applyFont="1" applyFill="1" applyBorder="1" applyAlignment="1">
      <alignment horizontal="left" wrapText="1"/>
    </xf>
    <xf numFmtId="0" fontId="3" fillId="0" borderId="3" xfId="0" applyFont="1" applyBorder="1" applyAlignment="1">
      <alignment horizontal="left"/>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6" xfId="0" applyNumberFormat="1" applyFont="1" applyFill="1" applyBorder="1" applyAlignment="1">
      <alignment horizontal="left" wrapText="1"/>
    </xf>
    <xf numFmtId="0" fontId="3" fillId="0" borderId="3" xfId="0" applyFont="1" applyBorder="1" applyAlignment="1">
      <alignment horizontal="left" wrapText="1"/>
    </xf>
    <xf numFmtId="0" fontId="0" fillId="0" borderId="3" xfId="0" applyBorder="1" applyAlignment="1">
      <alignment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6" xfId="0" applyFont="1" applyBorder="1" applyAlignment="1">
      <alignment horizontal="left" wrapText="1"/>
    </xf>
    <xf numFmtId="164" fontId="17" fillId="0" borderId="1" xfId="0" applyNumberFormat="1" applyFont="1" applyFill="1" applyBorder="1" applyAlignment="1">
      <alignment horizontal="left" wrapText="1"/>
    </xf>
    <xf numFmtId="164" fontId="17" fillId="0" borderId="2" xfId="0" applyNumberFormat="1" applyFont="1" applyFill="1" applyBorder="1" applyAlignment="1">
      <alignment horizontal="left" wrapText="1"/>
    </xf>
    <xf numFmtId="164" fontId="17" fillId="0" borderId="6" xfId="0" applyNumberFormat="1" applyFont="1" applyFill="1" applyBorder="1" applyAlignment="1">
      <alignment horizontal="left" wrapText="1"/>
    </xf>
    <xf numFmtId="165"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abSelected="1" view="pageBreakPreview" zoomScaleNormal="100" zoomScaleSheetLayoutView="100" workbookViewId="0">
      <selection activeCell="D9" sqref="D9"/>
    </sheetView>
  </sheetViews>
  <sheetFormatPr defaultRowHeight="15" x14ac:dyDescent="0.25"/>
  <cols>
    <col min="1" max="1" width="73.85546875" customWidth="1"/>
    <col min="2" max="2" width="18.140625" customWidth="1"/>
    <col min="3" max="3" width="20.28515625" customWidth="1"/>
    <col min="4" max="5" width="16.5703125" customWidth="1"/>
    <col min="6" max="6" width="12.5703125" customWidth="1"/>
    <col min="7" max="7" width="16" bestFit="1" customWidth="1"/>
    <col min="9" max="9" width="10.140625" bestFit="1" customWidth="1"/>
  </cols>
  <sheetData>
    <row r="1" spans="1:9" ht="15.75" x14ac:dyDescent="0.25">
      <c r="A1" s="59" t="s">
        <v>9</v>
      </c>
      <c r="B1" s="59"/>
      <c r="C1" s="59"/>
      <c r="D1" s="59"/>
      <c r="E1" s="41"/>
      <c r="F1" s="28" t="s">
        <v>110</v>
      </c>
      <c r="G1" s="29" t="str">
        <f>TEXT(F1,"[$-FC19]ММ")</f>
        <v>04</v>
      </c>
      <c r="H1" s="29" t="str">
        <f>TEXT(F1,"[$-FC19]ДД.ММ.ГГГ \г")</f>
        <v>01.04.2023 г</v>
      </c>
      <c r="I1" s="29" t="str">
        <f>TEXT(F1,"[$-FC19]ГГГГ")</f>
        <v>2023</v>
      </c>
    </row>
    <row r="2" spans="1:9" ht="15.75" x14ac:dyDescent="0.25">
      <c r="A2" s="59" t="str">
        <f>CONCATENATE("доходов и расходов краевого бюджета за ",period," ",I1," года")</f>
        <v>доходов и расходов краевого бюджета за апрель 2023 года</v>
      </c>
      <c r="B2" s="59"/>
      <c r="C2" s="59"/>
      <c r="D2" s="59"/>
      <c r="E2" s="41"/>
      <c r="F2" s="28" t="s">
        <v>109</v>
      </c>
      <c r="G2" s="29" t="str">
        <f>TEXT(F2,"[$-FC19]ДД ММММ ГГГ \г")</f>
        <v>30 апреля 2023 г</v>
      </c>
      <c r="H2" s="29" t="str">
        <f>TEXT(F2,"[$-FC19]ДД.ММ.ГГГ \г")</f>
        <v>30.04.2023 г</v>
      </c>
      <c r="I2" s="30"/>
    </row>
    <row r="3" spans="1:9" x14ac:dyDescent="0.25">
      <c r="A3" s="1"/>
      <c r="B3" s="2"/>
      <c r="C3" s="2"/>
      <c r="D3" s="3"/>
      <c r="E3" s="3"/>
      <c r="F3" s="29">
        <f>EndDate+1</f>
        <v>1</v>
      </c>
      <c r="G3" s="29" t="str">
        <f>TEXT(F3,"[$-FC19]ДД ММММ ГГГ \г")</f>
        <v>01 января 1900 г</v>
      </c>
      <c r="H3" s="29" t="str">
        <f>TEXT(F3,"[$-FC19]ДД.ММ.ГГГ \г")</f>
        <v>01.01.1900 г</v>
      </c>
      <c r="I3" s="29"/>
    </row>
    <row r="4" spans="1:9" x14ac:dyDescent="0.25">
      <c r="A4" s="4"/>
      <c r="B4" s="5"/>
      <c r="C4" s="5"/>
      <c r="D4" s="6" t="s">
        <v>0</v>
      </c>
      <c r="E4" s="6"/>
      <c r="F4" s="29"/>
      <c r="G4" s="29"/>
      <c r="H4" s="29"/>
      <c r="I4" s="29"/>
    </row>
    <row r="5" spans="1:9" x14ac:dyDescent="0.25">
      <c r="A5" s="60" t="str">
        <f>CONCATENATE("Остаток средств на ",H1,"ода")</f>
        <v>Остаток средств на 01.04.2023 года</v>
      </c>
      <c r="B5" s="61"/>
      <c r="C5" s="61"/>
      <c r="D5" s="50">
        <v>8715697.4000000004</v>
      </c>
      <c r="E5" s="42"/>
      <c r="F5" s="30"/>
      <c r="G5" s="29"/>
      <c r="H5" s="29"/>
      <c r="I5" s="29"/>
    </row>
    <row r="6" spans="1:9" x14ac:dyDescent="0.25">
      <c r="A6" s="52" t="s">
        <v>171</v>
      </c>
      <c r="B6" s="53"/>
      <c r="C6" s="53"/>
      <c r="D6" s="7">
        <v>462864.3</v>
      </c>
      <c r="E6" s="43"/>
      <c r="F6" s="29"/>
      <c r="G6" s="29"/>
      <c r="H6" s="29"/>
      <c r="I6" s="29"/>
    </row>
    <row r="7" spans="1:9" x14ac:dyDescent="0.25">
      <c r="A7" s="52" t="s">
        <v>172</v>
      </c>
      <c r="B7" s="53"/>
      <c r="C7" s="53"/>
      <c r="D7" s="7">
        <v>1670000</v>
      </c>
      <c r="E7" s="43"/>
      <c r="F7" s="29"/>
      <c r="G7" s="29"/>
      <c r="H7" s="29"/>
      <c r="I7" s="29"/>
    </row>
    <row r="8" spans="1:9" x14ac:dyDescent="0.25">
      <c r="A8" s="52" t="s">
        <v>173</v>
      </c>
      <c r="B8" s="53"/>
      <c r="C8" s="53"/>
      <c r="D8" s="7">
        <v>600000</v>
      </c>
      <c r="E8" s="43"/>
      <c r="F8" s="29"/>
      <c r="G8" s="29"/>
      <c r="H8" s="29"/>
      <c r="I8" s="29"/>
    </row>
    <row r="9" spans="1:9" x14ac:dyDescent="0.25">
      <c r="A9" s="52" t="s">
        <v>1</v>
      </c>
      <c r="B9" s="53"/>
      <c r="C9" s="53"/>
      <c r="D9" s="7">
        <f>D69-D10</f>
        <v>4769391.8430899978</v>
      </c>
      <c r="E9" s="43"/>
      <c r="F9" s="29" t="str">
        <f>IF(G1="01","январь",(IF(G1="02","февраль",(IF(G1="03","март",(IF(G1="04","апрель",(IF(G1="05","май",(IF(G1="06","июнь",(IF(G1="07","июль",(IF(G1="08","август",(IF(G1="09","сентябрь",(IF(G1="08","август",(IF(G1="09","сентябрь",(IF(G1="10","октябрь",(IF(G1="11","ноябрь","декабрь")))))))))))))))))))))))))</f>
        <v>апрель</v>
      </c>
      <c r="G9" s="29"/>
      <c r="H9" s="29"/>
      <c r="I9" s="29"/>
    </row>
    <row r="10" spans="1:9" x14ac:dyDescent="0.25">
      <c r="A10" s="57" t="s">
        <v>10</v>
      </c>
      <c r="B10" s="53"/>
      <c r="C10" s="53"/>
      <c r="D10" s="46">
        <v>8786269.3000000007</v>
      </c>
      <c r="E10" s="44"/>
      <c r="F10" s="29"/>
      <c r="G10" s="29"/>
      <c r="H10" s="29"/>
      <c r="I10" s="29"/>
    </row>
    <row r="11" spans="1:9" x14ac:dyDescent="0.25">
      <c r="A11" s="57" t="s">
        <v>11</v>
      </c>
      <c r="B11" s="53"/>
      <c r="C11" s="53"/>
      <c r="D11" s="9">
        <f>SUM(D12:D68)</f>
        <v>2092611.2999999993</v>
      </c>
      <c r="E11" s="44"/>
      <c r="F11" s="29" t="s">
        <v>34</v>
      </c>
    </row>
    <row r="12" spans="1:9" ht="33" customHeight="1" x14ac:dyDescent="0.25">
      <c r="A12" s="57" t="s">
        <v>111</v>
      </c>
      <c r="B12" s="58"/>
      <c r="C12" s="58"/>
      <c r="D12" s="47">
        <v>60125.3</v>
      </c>
      <c r="E12" s="44"/>
      <c r="F12" s="29"/>
    </row>
    <row r="13" spans="1:9" ht="33" customHeight="1" x14ac:dyDescent="0.25">
      <c r="A13" s="57" t="s">
        <v>112</v>
      </c>
      <c r="B13" s="58"/>
      <c r="C13" s="58"/>
      <c r="D13" s="47">
        <v>36810</v>
      </c>
      <c r="E13" s="44"/>
      <c r="F13" s="29"/>
    </row>
    <row r="14" spans="1:9" ht="26.25" customHeight="1" x14ac:dyDescent="0.25">
      <c r="A14" s="57" t="s">
        <v>113</v>
      </c>
      <c r="B14" s="58"/>
      <c r="C14" s="58"/>
      <c r="D14" s="47">
        <v>90497.5</v>
      </c>
      <c r="E14" s="44"/>
      <c r="F14" s="29"/>
    </row>
    <row r="15" spans="1:9" ht="49.5" customHeight="1" x14ac:dyDescent="0.25">
      <c r="A15" s="57" t="s">
        <v>114</v>
      </c>
      <c r="B15" s="58"/>
      <c r="C15" s="58"/>
      <c r="D15" s="47">
        <v>9435.6</v>
      </c>
      <c r="E15" s="44"/>
      <c r="F15" s="29"/>
    </row>
    <row r="16" spans="1:9" ht="48.75" customHeight="1" x14ac:dyDescent="0.25">
      <c r="A16" s="57" t="s">
        <v>115</v>
      </c>
      <c r="B16" s="58"/>
      <c r="C16" s="58"/>
      <c r="D16" s="47">
        <v>1811.5</v>
      </c>
      <c r="E16" s="44"/>
      <c r="F16" s="29"/>
    </row>
    <row r="17" spans="1:6" ht="33" customHeight="1" x14ac:dyDescent="0.25">
      <c r="A17" s="57" t="s">
        <v>116</v>
      </c>
      <c r="B17" s="58"/>
      <c r="C17" s="58"/>
      <c r="D17" s="47">
        <v>3419.6</v>
      </c>
      <c r="E17" s="44"/>
      <c r="F17" s="29"/>
    </row>
    <row r="18" spans="1:6" ht="33" customHeight="1" x14ac:dyDescent="0.25">
      <c r="A18" s="57" t="s">
        <v>117</v>
      </c>
      <c r="B18" s="58"/>
      <c r="C18" s="58"/>
      <c r="D18" s="47">
        <v>45644</v>
      </c>
      <c r="E18" s="44"/>
      <c r="F18" s="29"/>
    </row>
    <row r="19" spans="1:6" ht="48.75" customHeight="1" x14ac:dyDescent="0.25">
      <c r="A19" s="57" t="s">
        <v>118</v>
      </c>
      <c r="B19" s="58"/>
      <c r="C19" s="58"/>
      <c r="D19" s="47">
        <v>40.799999999999997</v>
      </c>
      <c r="E19" s="44"/>
      <c r="F19" s="29"/>
    </row>
    <row r="20" spans="1:6" ht="45.75" customHeight="1" x14ac:dyDescent="0.25">
      <c r="A20" s="57" t="s">
        <v>119</v>
      </c>
      <c r="B20" s="58"/>
      <c r="C20" s="58"/>
      <c r="D20" s="47">
        <v>1900</v>
      </c>
      <c r="E20" s="44"/>
      <c r="F20" s="29"/>
    </row>
    <row r="21" spans="1:6" ht="33" customHeight="1" x14ac:dyDescent="0.25">
      <c r="A21" s="57" t="s">
        <v>120</v>
      </c>
      <c r="B21" s="58"/>
      <c r="C21" s="58"/>
      <c r="D21" s="47">
        <v>6130</v>
      </c>
      <c r="E21" s="44"/>
      <c r="F21" s="29"/>
    </row>
    <row r="22" spans="1:6" ht="45" customHeight="1" x14ac:dyDescent="0.25">
      <c r="A22" s="57" t="s">
        <v>121</v>
      </c>
      <c r="B22" s="58"/>
      <c r="C22" s="58"/>
      <c r="D22" s="47">
        <v>14180.6</v>
      </c>
      <c r="E22" s="44"/>
      <c r="F22" s="29"/>
    </row>
    <row r="23" spans="1:6" ht="33.75" customHeight="1" x14ac:dyDescent="0.25">
      <c r="A23" s="57" t="s">
        <v>122</v>
      </c>
      <c r="B23" s="58"/>
      <c r="C23" s="58"/>
      <c r="D23" s="47">
        <v>22036.1</v>
      </c>
      <c r="E23" s="44"/>
      <c r="F23" s="29"/>
    </row>
    <row r="24" spans="1:6" ht="21" customHeight="1" x14ac:dyDescent="0.25">
      <c r="A24" s="57" t="s">
        <v>123</v>
      </c>
      <c r="B24" s="58"/>
      <c r="C24" s="58"/>
      <c r="D24" s="47">
        <v>527.20000000000005</v>
      </c>
      <c r="E24" s="44"/>
      <c r="F24" s="29"/>
    </row>
    <row r="25" spans="1:6" ht="33" customHeight="1" x14ac:dyDescent="0.25">
      <c r="A25" s="57" t="s">
        <v>124</v>
      </c>
      <c r="B25" s="58"/>
      <c r="C25" s="58"/>
      <c r="D25" s="47">
        <v>71.3</v>
      </c>
      <c r="E25" s="44"/>
      <c r="F25" s="29"/>
    </row>
    <row r="26" spans="1:6" ht="33" customHeight="1" x14ac:dyDescent="0.25">
      <c r="A26" s="57" t="s">
        <v>125</v>
      </c>
      <c r="B26" s="58"/>
      <c r="C26" s="58"/>
      <c r="D26" s="47">
        <v>2733.7</v>
      </c>
      <c r="E26" s="44"/>
      <c r="F26" s="29"/>
    </row>
    <row r="27" spans="1:6" ht="33" customHeight="1" x14ac:dyDescent="0.25">
      <c r="A27" s="57" t="s">
        <v>126</v>
      </c>
      <c r="B27" s="58"/>
      <c r="C27" s="58"/>
      <c r="D27" s="47">
        <v>73169.3</v>
      </c>
      <c r="E27" s="44"/>
      <c r="F27" s="29"/>
    </row>
    <row r="28" spans="1:6" ht="33" customHeight="1" x14ac:dyDescent="0.25">
      <c r="A28" s="57" t="s">
        <v>127</v>
      </c>
      <c r="B28" s="58"/>
      <c r="C28" s="58"/>
      <c r="D28" s="47">
        <v>21944.5</v>
      </c>
      <c r="E28" s="44"/>
      <c r="F28" s="29"/>
    </row>
    <row r="29" spans="1:6" ht="33" customHeight="1" x14ac:dyDescent="0.25">
      <c r="A29" s="57" t="s">
        <v>128</v>
      </c>
      <c r="B29" s="58"/>
      <c r="C29" s="58"/>
      <c r="D29" s="47">
        <v>465488.1</v>
      </c>
      <c r="E29" s="44"/>
      <c r="F29" s="29"/>
    </row>
    <row r="30" spans="1:6" ht="33" customHeight="1" x14ac:dyDescent="0.25">
      <c r="A30" s="57" t="s">
        <v>129</v>
      </c>
      <c r="B30" s="58"/>
      <c r="C30" s="58"/>
      <c r="D30" s="47">
        <v>681.2</v>
      </c>
      <c r="E30" s="44"/>
      <c r="F30" s="29"/>
    </row>
    <row r="31" spans="1:6" ht="33" customHeight="1" x14ac:dyDescent="0.25">
      <c r="A31" s="57" t="s">
        <v>130</v>
      </c>
      <c r="B31" s="58"/>
      <c r="C31" s="58"/>
      <c r="D31" s="47">
        <v>616</v>
      </c>
      <c r="E31" s="44"/>
      <c r="F31" s="29"/>
    </row>
    <row r="32" spans="1:6" ht="48" customHeight="1" x14ac:dyDescent="0.25">
      <c r="A32" s="57" t="s">
        <v>131</v>
      </c>
      <c r="B32" s="58"/>
      <c r="C32" s="58"/>
      <c r="D32" s="47">
        <v>241.9</v>
      </c>
      <c r="E32" s="44"/>
      <c r="F32" s="29"/>
    </row>
    <row r="33" spans="1:6" ht="33" customHeight="1" x14ac:dyDescent="0.25">
      <c r="A33" s="57" t="s">
        <v>132</v>
      </c>
      <c r="B33" s="58"/>
      <c r="C33" s="58"/>
      <c r="D33" s="47">
        <v>7783.4</v>
      </c>
      <c r="E33" s="44"/>
      <c r="F33" s="29"/>
    </row>
    <row r="34" spans="1:6" ht="33" customHeight="1" x14ac:dyDescent="0.25">
      <c r="A34" s="57" t="s">
        <v>133</v>
      </c>
      <c r="B34" s="58"/>
      <c r="C34" s="58"/>
      <c r="D34" s="47">
        <v>339.8</v>
      </c>
      <c r="E34" s="44"/>
      <c r="F34" s="29"/>
    </row>
    <row r="35" spans="1:6" ht="46.5" customHeight="1" x14ac:dyDescent="0.25">
      <c r="A35" s="57" t="s">
        <v>134</v>
      </c>
      <c r="B35" s="58"/>
      <c r="C35" s="58"/>
      <c r="D35" s="47">
        <v>475</v>
      </c>
      <c r="E35" s="44"/>
      <c r="F35" s="29"/>
    </row>
    <row r="36" spans="1:6" ht="33" customHeight="1" x14ac:dyDescent="0.25">
      <c r="A36" s="57" t="s">
        <v>135</v>
      </c>
      <c r="B36" s="58"/>
      <c r="C36" s="58"/>
      <c r="D36" s="47">
        <v>4750</v>
      </c>
      <c r="E36" s="44"/>
      <c r="F36" s="29"/>
    </row>
    <row r="37" spans="1:6" ht="33" customHeight="1" x14ac:dyDescent="0.25">
      <c r="A37" s="57" t="s">
        <v>136</v>
      </c>
      <c r="B37" s="58"/>
      <c r="C37" s="58"/>
      <c r="D37" s="47">
        <v>2278.3000000000002</v>
      </c>
      <c r="E37" s="44"/>
      <c r="F37" s="29"/>
    </row>
    <row r="38" spans="1:6" ht="33" customHeight="1" x14ac:dyDescent="0.25">
      <c r="A38" s="57" t="s">
        <v>137</v>
      </c>
      <c r="B38" s="58"/>
      <c r="C38" s="58"/>
      <c r="D38" s="47">
        <v>28367</v>
      </c>
      <c r="E38" s="44"/>
      <c r="F38" s="29"/>
    </row>
    <row r="39" spans="1:6" ht="33" customHeight="1" x14ac:dyDescent="0.25">
      <c r="A39" s="57" t="s">
        <v>138</v>
      </c>
      <c r="B39" s="58"/>
      <c r="C39" s="58"/>
      <c r="D39" s="47">
        <v>881.2</v>
      </c>
      <c r="E39" s="44"/>
      <c r="F39" s="29"/>
    </row>
    <row r="40" spans="1:6" ht="19.5" customHeight="1" x14ac:dyDescent="0.25">
      <c r="A40" s="57" t="s">
        <v>139</v>
      </c>
      <c r="B40" s="58"/>
      <c r="C40" s="58"/>
      <c r="D40" s="47">
        <v>45</v>
      </c>
      <c r="E40" s="44"/>
      <c r="F40" s="29"/>
    </row>
    <row r="41" spans="1:6" ht="33" customHeight="1" x14ac:dyDescent="0.25">
      <c r="A41" s="57" t="s">
        <v>140</v>
      </c>
      <c r="B41" s="58"/>
      <c r="C41" s="58"/>
      <c r="D41" s="47">
        <v>32</v>
      </c>
      <c r="E41" s="44"/>
      <c r="F41" s="29"/>
    </row>
    <row r="42" spans="1:6" ht="33" customHeight="1" x14ac:dyDescent="0.25">
      <c r="A42" s="57" t="s">
        <v>141</v>
      </c>
      <c r="B42" s="58"/>
      <c r="C42" s="58"/>
      <c r="D42" s="47">
        <v>38134.199999999997</v>
      </c>
      <c r="E42" s="44"/>
      <c r="F42" s="29"/>
    </row>
    <row r="43" spans="1:6" ht="33" customHeight="1" x14ac:dyDescent="0.25">
      <c r="A43" s="57" t="s">
        <v>142</v>
      </c>
      <c r="B43" s="58"/>
      <c r="C43" s="58"/>
      <c r="D43" s="47">
        <v>33.799999999999997</v>
      </c>
      <c r="E43" s="44"/>
      <c r="F43" s="29"/>
    </row>
    <row r="44" spans="1:6" ht="48" customHeight="1" x14ac:dyDescent="0.25">
      <c r="A44" s="57" t="s">
        <v>143</v>
      </c>
      <c r="B44" s="58"/>
      <c r="C44" s="58"/>
      <c r="D44" s="47">
        <v>8543.2000000000007</v>
      </c>
      <c r="E44" s="44"/>
      <c r="F44" s="29"/>
    </row>
    <row r="45" spans="1:6" ht="24.75" customHeight="1" x14ac:dyDescent="0.25">
      <c r="A45" s="57" t="s">
        <v>144</v>
      </c>
      <c r="B45" s="58"/>
      <c r="C45" s="58"/>
      <c r="D45" s="47">
        <v>1828.8</v>
      </c>
      <c r="E45" s="44"/>
      <c r="F45" s="29"/>
    </row>
    <row r="46" spans="1:6" ht="33" customHeight="1" x14ac:dyDescent="0.25">
      <c r="A46" s="57" t="s">
        <v>145</v>
      </c>
      <c r="B46" s="58"/>
      <c r="C46" s="58"/>
      <c r="D46" s="47">
        <v>21149.7</v>
      </c>
      <c r="E46" s="44"/>
      <c r="F46" s="29"/>
    </row>
    <row r="47" spans="1:6" ht="60" customHeight="1" x14ac:dyDescent="0.25">
      <c r="A47" s="57" t="s">
        <v>146</v>
      </c>
      <c r="B47" s="58"/>
      <c r="C47" s="58"/>
      <c r="D47" s="47">
        <v>-1137.2</v>
      </c>
      <c r="E47" s="44"/>
      <c r="F47" s="29"/>
    </row>
    <row r="48" spans="1:6" ht="33" customHeight="1" x14ac:dyDescent="0.25">
      <c r="A48" s="57" t="s">
        <v>147</v>
      </c>
      <c r="B48" s="58"/>
      <c r="C48" s="58"/>
      <c r="D48" s="47">
        <v>2948.4</v>
      </c>
      <c r="E48" s="44"/>
      <c r="F48" s="29"/>
    </row>
    <row r="49" spans="1:6" ht="33" customHeight="1" x14ac:dyDescent="0.25">
      <c r="A49" s="57" t="s">
        <v>148</v>
      </c>
      <c r="B49" s="58"/>
      <c r="C49" s="58"/>
      <c r="D49" s="47">
        <v>36.1</v>
      </c>
      <c r="E49" s="44"/>
      <c r="F49" s="29"/>
    </row>
    <row r="50" spans="1:6" ht="33" customHeight="1" x14ac:dyDescent="0.25">
      <c r="A50" s="57" t="s">
        <v>149</v>
      </c>
      <c r="B50" s="58"/>
      <c r="C50" s="58"/>
      <c r="D50" s="47">
        <v>20271.5</v>
      </c>
      <c r="E50" s="44"/>
      <c r="F50" s="29"/>
    </row>
    <row r="51" spans="1:6" ht="48" customHeight="1" x14ac:dyDescent="0.25">
      <c r="A51" s="57" t="s">
        <v>150</v>
      </c>
      <c r="B51" s="58"/>
      <c r="C51" s="58"/>
      <c r="D51" s="47">
        <v>77.3</v>
      </c>
      <c r="E51" s="44"/>
      <c r="F51" s="29"/>
    </row>
    <row r="52" spans="1:6" ht="33" customHeight="1" x14ac:dyDescent="0.25">
      <c r="A52" s="57" t="s">
        <v>151</v>
      </c>
      <c r="B52" s="58"/>
      <c r="C52" s="58"/>
      <c r="D52" s="47">
        <v>13708.4</v>
      </c>
      <c r="E52" s="44"/>
      <c r="F52" s="29"/>
    </row>
    <row r="53" spans="1:6" ht="33" customHeight="1" x14ac:dyDescent="0.25">
      <c r="A53" s="57" t="s">
        <v>152</v>
      </c>
      <c r="B53" s="58"/>
      <c r="C53" s="58"/>
      <c r="D53" s="47">
        <v>14407.3</v>
      </c>
      <c r="E53" s="44"/>
      <c r="F53" s="29"/>
    </row>
    <row r="54" spans="1:6" ht="66" customHeight="1" x14ac:dyDescent="0.25">
      <c r="A54" s="57" t="s">
        <v>153</v>
      </c>
      <c r="B54" s="58"/>
      <c r="C54" s="58"/>
      <c r="D54" s="47">
        <v>38719.300000000003</v>
      </c>
      <c r="E54" s="44"/>
      <c r="F54" s="29"/>
    </row>
    <row r="55" spans="1:6" ht="16.5" customHeight="1" x14ac:dyDescent="0.25">
      <c r="A55" s="57" t="s">
        <v>154</v>
      </c>
      <c r="B55" s="58"/>
      <c r="C55" s="58"/>
      <c r="D55" s="47">
        <v>5088.2</v>
      </c>
      <c r="E55" s="44"/>
      <c r="F55" s="29"/>
    </row>
    <row r="56" spans="1:6" ht="33" customHeight="1" x14ac:dyDescent="0.25">
      <c r="A56" s="57" t="s">
        <v>155</v>
      </c>
      <c r="B56" s="58"/>
      <c r="C56" s="58"/>
      <c r="D56" s="47">
        <v>583.70000000000005</v>
      </c>
      <c r="E56" s="44"/>
      <c r="F56" s="29"/>
    </row>
    <row r="57" spans="1:6" ht="33" customHeight="1" x14ac:dyDescent="0.25">
      <c r="A57" s="57" t="s">
        <v>156</v>
      </c>
      <c r="B57" s="58"/>
      <c r="C57" s="58"/>
      <c r="D57" s="47">
        <v>507</v>
      </c>
      <c r="E57" s="44"/>
      <c r="F57" s="29"/>
    </row>
    <row r="58" spans="1:6" ht="33" customHeight="1" x14ac:dyDescent="0.25">
      <c r="A58" s="57" t="s">
        <v>157</v>
      </c>
      <c r="B58" s="58"/>
      <c r="C58" s="58"/>
      <c r="D58" s="47">
        <v>3997.4</v>
      </c>
      <c r="E58" s="44"/>
      <c r="F58" s="29"/>
    </row>
    <row r="59" spans="1:6" ht="108" customHeight="1" x14ac:dyDescent="0.25">
      <c r="A59" s="57" t="s">
        <v>158</v>
      </c>
      <c r="B59" s="58"/>
      <c r="C59" s="58"/>
      <c r="D59" s="47">
        <v>303.7</v>
      </c>
      <c r="E59" s="44"/>
      <c r="F59" s="29"/>
    </row>
    <row r="60" spans="1:6" ht="43.5" customHeight="1" x14ac:dyDescent="0.25">
      <c r="A60" s="57" t="s">
        <v>159</v>
      </c>
      <c r="B60" s="58"/>
      <c r="C60" s="58"/>
      <c r="D60" s="47">
        <v>1543.2</v>
      </c>
      <c r="E60" s="44"/>
      <c r="F60" s="29"/>
    </row>
    <row r="61" spans="1:6" ht="33" customHeight="1" x14ac:dyDescent="0.25">
      <c r="A61" s="57" t="s">
        <v>160</v>
      </c>
      <c r="B61" s="58"/>
      <c r="C61" s="58"/>
      <c r="D61" s="47">
        <v>4913.2</v>
      </c>
      <c r="E61" s="44"/>
      <c r="F61" s="29"/>
    </row>
    <row r="62" spans="1:6" ht="45.75" customHeight="1" x14ac:dyDescent="0.25">
      <c r="A62" s="57" t="s">
        <v>161</v>
      </c>
      <c r="B62" s="58"/>
      <c r="C62" s="58"/>
      <c r="D62" s="47">
        <v>30510.2</v>
      </c>
      <c r="E62" s="44"/>
      <c r="F62" s="29"/>
    </row>
    <row r="63" spans="1:6" ht="79.5" customHeight="1" x14ac:dyDescent="0.25">
      <c r="A63" s="57" t="s">
        <v>162</v>
      </c>
      <c r="B63" s="58"/>
      <c r="C63" s="58"/>
      <c r="D63" s="47">
        <v>3469.5</v>
      </c>
      <c r="E63" s="44"/>
      <c r="F63" s="29"/>
    </row>
    <row r="64" spans="1:6" ht="33" customHeight="1" x14ac:dyDescent="0.25">
      <c r="A64" s="57" t="s">
        <v>163</v>
      </c>
      <c r="B64" s="58"/>
      <c r="C64" s="58"/>
      <c r="D64" s="47">
        <v>1688.4</v>
      </c>
      <c r="E64" s="44"/>
      <c r="F64" s="29"/>
    </row>
    <row r="65" spans="1:6" ht="43.5" customHeight="1" x14ac:dyDescent="0.25">
      <c r="A65" s="57" t="s">
        <v>164</v>
      </c>
      <c r="B65" s="58"/>
      <c r="C65" s="58"/>
      <c r="D65" s="47">
        <v>112622.39999999999</v>
      </c>
      <c r="E65" s="44"/>
      <c r="F65" s="29"/>
    </row>
    <row r="66" spans="1:6" ht="65.25" customHeight="1" x14ac:dyDescent="0.25">
      <c r="A66" s="57" t="s">
        <v>165</v>
      </c>
      <c r="B66" s="58"/>
      <c r="C66" s="58"/>
      <c r="D66" s="47">
        <v>1754</v>
      </c>
      <c r="E66" s="44"/>
      <c r="F66" s="29"/>
    </row>
    <row r="67" spans="1:6" ht="33" customHeight="1" x14ac:dyDescent="0.25">
      <c r="A67" s="57" t="s">
        <v>166</v>
      </c>
      <c r="B67" s="58"/>
      <c r="C67" s="58"/>
      <c r="D67" s="47">
        <v>600</v>
      </c>
      <c r="E67" s="44"/>
      <c r="F67" s="29"/>
    </row>
    <row r="68" spans="1:6" ht="21" customHeight="1" x14ac:dyDescent="0.25">
      <c r="A68" s="57" t="s">
        <v>167</v>
      </c>
      <c r="B68" s="58"/>
      <c r="C68" s="58"/>
      <c r="D68" s="47">
        <v>863853.7</v>
      </c>
      <c r="E68" s="44"/>
      <c r="F68" s="29"/>
    </row>
    <row r="69" spans="1:6" x14ac:dyDescent="0.25">
      <c r="A69" s="66" t="s">
        <v>12</v>
      </c>
      <c r="B69" s="67"/>
      <c r="C69" s="68"/>
      <c r="D69" s="46">
        <f>D71-D5+D70-D6-D7+D8</f>
        <v>13555661.143089999</v>
      </c>
      <c r="E69" s="44"/>
      <c r="F69" s="51"/>
    </row>
    <row r="70" spans="1:6" x14ac:dyDescent="0.25">
      <c r="A70" s="66" t="s">
        <v>13</v>
      </c>
      <c r="B70" s="67"/>
      <c r="C70" s="68"/>
      <c r="D70" s="46">
        <f>B114+'Муниципальные районы'!P43</f>
        <v>10016778.043090001</v>
      </c>
      <c r="E70" s="44"/>
    </row>
    <row r="71" spans="1:6" x14ac:dyDescent="0.25">
      <c r="A71" s="54" t="s">
        <v>169</v>
      </c>
      <c r="B71" s="55"/>
      <c r="C71" s="56"/>
      <c r="D71" s="8">
        <f>D75-D74</f>
        <v>13787444.799999999</v>
      </c>
      <c r="E71" s="22"/>
    </row>
    <row r="72" spans="1:6" x14ac:dyDescent="0.25">
      <c r="A72" s="54" t="s">
        <v>14</v>
      </c>
      <c r="B72" s="55"/>
      <c r="C72" s="56"/>
      <c r="D72" s="8"/>
      <c r="E72" s="22"/>
    </row>
    <row r="73" spans="1:6" x14ac:dyDescent="0.25">
      <c r="A73" s="69" t="s">
        <v>15</v>
      </c>
      <c r="B73" s="70"/>
      <c r="C73" s="71"/>
      <c r="D73" s="49">
        <v>23139.3</v>
      </c>
      <c r="E73" s="22"/>
    </row>
    <row r="74" spans="1:6" ht="93" customHeight="1" x14ac:dyDescent="0.25">
      <c r="A74" s="69" t="s">
        <v>168</v>
      </c>
      <c r="B74" s="70"/>
      <c r="C74" s="71"/>
      <c r="D74" s="48">
        <v>527596.80000000005</v>
      </c>
      <c r="E74" s="22"/>
    </row>
    <row r="75" spans="1:6" ht="15" customHeight="1" x14ac:dyDescent="0.25">
      <c r="A75" s="54" t="s">
        <v>170</v>
      </c>
      <c r="B75" s="55"/>
      <c r="C75" s="56"/>
      <c r="D75" s="8">
        <v>14315041.6</v>
      </c>
      <c r="E75" s="22"/>
    </row>
    <row r="76" spans="1:6" x14ac:dyDescent="0.25">
      <c r="A76" s="23"/>
      <c r="B76" s="24"/>
      <c r="C76" s="24"/>
      <c r="D76" s="22"/>
      <c r="E76" s="22"/>
    </row>
    <row r="77" spans="1:6" x14ac:dyDescent="0.25">
      <c r="A77" s="25" t="s">
        <v>16</v>
      </c>
      <c r="B77" s="10"/>
      <c r="C77" s="10"/>
      <c r="D77" s="11"/>
      <c r="E77" s="11"/>
    </row>
    <row r="78" spans="1:6" ht="15" customHeight="1" x14ac:dyDescent="0.25">
      <c r="A78" s="62" t="s">
        <v>17</v>
      </c>
      <c r="B78" s="64" t="s">
        <v>2</v>
      </c>
      <c r="C78" s="72" t="s">
        <v>3</v>
      </c>
      <c r="D78" s="73"/>
      <c r="E78" s="74"/>
    </row>
    <row r="79" spans="1:6" ht="90" customHeight="1" x14ac:dyDescent="0.25">
      <c r="A79" s="63"/>
      <c r="B79" s="65"/>
      <c r="C79" s="45" t="s">
        <v>4</v>
      </c>
      <c r="D79" s="45" t="s">
        <v>5</v>
      </c>
      <c r="E79" s="26" t="s">
        <v>33</v>
      </c>
    </row>
    <row r="80" spans="1:6" x14ac:dyDescent="0.25">
      <c r="A80" s="12" t="s">
        <v>75</v>
      </c>
      <c r="B80" s="37">
        <v>26298.636989999999</v>
      </c>
      <c r="C80" s="37">
        <v>15965.572399999999</v>
      </c>
      <c r="D80" s="37">
        <v>7366.2474499999998</v>
      </c>
      <c r="E80" s="37">
        <v>25</v>
      </c>
    </row>
    <row r="81" spans="1:5" x14ac:dyDescent="0.25">
      <c r="A81" s="12" t="s">
        <v>76</v>
      </c>
      <c r="B81" s="37">
        <v>10459.348599999999</v>
      </c>
      <c r="C81" s="37">
        <v>7049.4759100000001</v>
      </c>
      <c r="D81" s="37">
        <v>2196.6748299999999</v>
      </c>
      <c r="E81" s="37"/>
    </row>
    <row r="82" spans="1:5" x14ac:dyDescent="0.25">
      <c r="A82" s="12" t="s">
        <v>77</v>
      </c>
      <c r="B82" s="37">
        <v>21396.357550000001</v>
      </c>
      <c r="C82" s="37">
        <v>14284.29557</v>
      </c>
      <c r="D82" s="37">
        <v>3976.39698</v>
      </c>
      <c r="E82" s="37"/>
    </row>
    <row r="83" spans="1:5" x14ac:dyDescent="0.25">
      <c r="A83" s="12" t="s">
        <v>78</v>
      </c>
      <c r="B83" s="37">
        <v>134825.62755</v>
      </c>
      <c r="C83" s="37">
        <v>34516.132590000001</v>
      </c>
      <c r="D83" s="37">
        <v>9480.5036700000001</v>
      </c>
      <c r="E83" s="37">
        <v>557.09609999999998</v>
      </c>
    </row>
    <row r="84" spans="1:5" ht="30" x14ac:dyDescent="0.25">
      <c r="A84" s="12" t="s">
        <v>79</v>
      </c>
      <c r="B84" s="37">
        <v>90471.475200000001</v>
      </c>
      <c r="C84" s="37">
        <v>7586.9120000000003</v>
      </c>
      <c r="D84" s="37">
        <v>1758.8294800000001</v>
      </c>
      <c r="E84" s="37">
        <v>2011.7265</v>
      </c>
    </row>
    <row r="85" spans="1:5" x14ac:dyDescent="0.25">
      <c r="A85" s="12" t="s">
        <v>80</v>
      </c>
      <c r="B85" s="37">
        <v>21558.365849999998</v>
      </c>
      <c r="C85" s="37">
        <v>7698.0598499999996</v>
      </c>
      <c r="D85" s="37">
        <v>2557.2982900000002</v>
      </c>
      <c r="E85" s="37"/>
    </row>
    <row r="86" spans="1:5" x14ac:dyDescent="0.25">
      <c r="A86" s="12" t="s">
        <v>81</v>
      </c>
      <c r="B86" s="37">
        <v>3110.8391999999999</v>
      </c>
      <c r="C86" s="37">
        <v>2215.7676099999999</v>
      </c>
      <c r="D86" s="37">
        <v>668.02534000000003</v>
      </c>
      <c r="E86" s="37"/>
    </row>
    <row r="87" spans="1:5" ht="30" x14ac:dyDescent="0.25">
      <c r="A87" s="12" t="s">
        <v>82</v>
      </c>
      <c r="B87" s="37">
        <v>3092324.9976599999</v>
      </c>
      <c r="C87" s="37">
        <v>10770.217130000001</v>
      </c>
      <c r="D87" s="37">
        <v>2723.76856</v>
      </c>
      <c r="E87" s="37"/>
    </row>
    <row r="88" spans="1:5" x14ac:dyDescent="0.25">
      <c r="A88" s="12" t="s">
        <v>83</v>
      </c>
      <c r="B88" s="37">
        <v>68100.123930000002</v>
      </c>
      <c r="C88" s="37">
        <v>11258.0579</v>
      </c>
      <c r="D88" s="37">
        <v>4066.6873000000001</v>
      </c>
      <c r="E88" s="37"/>
    </row>
    <row r="89" spans="1:5" x14ac:dyDescent="0.25">
      <c r="A89" s="12" t="s">
        <v>84</v>
      </c>
      <c r="B89" s="37">
        <v>204696.94639</v>
      </c>
      <c r="C89" s="37">
        <v>13682.43816</v>
      </c>
      <c r="D89" s="37">
        <v>4201.7401499999996</v>
      </c>
      <c r="E89" s="37">
        <v>37699.495799999997</v>
      </c>
    </row>
    <row r="90" spans="1:5" x14ac:dyDescent="0.25">
      <c r="A90" s="12" t="s">
        <v>85</v>
      </c>
      <c r="B90" s="37">
        <v>459826.54897</v>
      </c>
      <c r="C90" s="37">
        <v>8084.8982599999999</v>
      </c>
      <c r="D90" s="37">
        <v>2398.2139299999999</v>
      </c>
      <c r="E90" s="37">
        <v>476.46586000000002</v>
      </c>
    </row>
    <row r="91" spans="1:5" x14ac:dyDescent="0.25">
      <c r="A91" s="12" t="s">
        <v>86</v>
      </c>
      <c r="B91" s="37">
        <v>900085.65416999999</v>
      </c>
      <c r="C91" s="37">
        <v>27321.708449999998</v>
      </c>
      <c r="D91" s="37">
        <v>8714.6282900000006</v>
      </c>
      <c r="E91" s="37">
        <v>349798.00361000001</v>
      </c>
    </row>
    <row r="92" spans="1:5" ht="30" x14ac:dyDescent="0.25">
      <c r="A92" s="12" t="s">
        <v>87</v>
      </c>
      <c r="B92" s="37">
        <v>849689.02248000004</v>
      </c>
      <c r="C92" s="37">
        <v>25780.35788</v>
      </c>
      <c r="D92" s="37">
        <v>7986.6437599999999</v>
      </c>
      <c r="E92" s="37">
        <v>577277.79229999997</v>
      </c>
    </row>
    <row r="93" spans="1:5" x14ac:dyDescent="0.25">
      <c r="A93" s="12" t="s">
        <v>88</v>
      </c>
      <c r="B93" s="37">
        <v>94925.530889999995</v>
      </c>
      <c r="C93" s="37">
        <v>2644.0406699999999</v>
      </c>
      <c r="D93" s="37">
        <v>700.86149</v>
      </c>
      <c r="E93" s="37"/>
    </row>
    <row r="94" spans="1:5" x14ac:dyDescent="0.25">
      <c r="A94" s="12" t="s">
        <v>89</v>
      </c>
      <c r="B94" s="37">
        <v>188098.71921000001</v>
      </c>
      <c r="C94" s="37">
        <v>68753.458259999999</v>
      </c>
      <c r="D94" s="37">
        <v>19082.89675</v>
      </c>
      <c r="E94" s="37"/>
    </row>
    <row r="95" spans="1:5" x14ac:dyDescent="0.25">
      <c r="A95" s="12" t="s">
        <v>90</v>
      </c>
      <c r="B95" s="37">
        <v>121460.6</v>
      </c>
      <c r="C95" s="37">
        <v>30319.9</v>
      </c>
      <c r="D95" s="37">
        <v>8915.2000000000007</v>
      </c>
      <c r="E95" s="37"/>
    </row>
    <row r="96" spans="1:5" ht="30" x14ac:dyDescent="0.25">
      <c r="A96" s="12" t="s">
        <v>91</v>
      </c>
      <c r="B96" s="37">
        <v>17227.487539999998</v>
      </c>
      <c r="C96" s="37">
        <v>6281.3681100000003</v>
      </c>
      <c r="D96" s="37">
        <v>1894.9798699999999</v>
      </c>
      <c r="E96" s="37"/>
    </row>
    <row r="97" spans="1:5" x14ac:dyDescent="0.25">
      <c r="A97" s="12" t="s">
        <v>92</v>
      </c>
      <c r="B97" s="37">
        <v>63655.327790000003</v>
      </c>
      <c r="C97" s="37">
        <v>22158.190770000001</v>
      </c>
      <c r="D97" s="37">
        <v>6624.9148400000004</v>
      </c>
      <c r="E97" s="37">
        <v>15218.733840000001</v>
      </c>
    </row>
    <row r="98" spans="1:5" x14ac:dyDescent="0.25">
      <c r="A98" s="12" t="s">
        <v>93</v>
      </c>
      <c r="B98" s="37">
        <v>22712.525809999999</v>
      </c>
      <c r="C98" s="37">
        <v>1540.2868599999999</v>
      </c>
      <c r="D98" s="37">
        <v>487.42534000000001</v>
      </c>
      <c r="E98" s="37"/>
    </row>
    <row r="99" spans="1:5" x14ac:dyDescent="0.25">
      <c r="A99" s="12" t="s">
        <v>94</v>
      </c>
      <c r="B99" s="37">
        <v>1049643.8660299999</v>
      </c>
      <c r="C99" s="37">
        <v>6582.0071900000003</v>
      </c>
      <c r="D99" s="37">
        <v>3394.5865100000001</v>
      </c>
      <c r="E99" s="37"/>
    </row>
    <row r="100" spans="1:5" ht="30" x14ac:dyDescent="0.25">
      <c r="A100" s="12" t="s">
        <v>95</v>
      </c>
      <c r="B100" s="37">
        <v>33392.817170000002</v>
      </c>
      <c r="C100" s="37">
        <v>17224.55831</v>
      </c>
      <c r="D100" s="37">
        <v>4864.9982099999997</v>
      </c>
      <c r="E100" s="37"/>
    </row>
    <row r="101" spans="1:5" x14ac:dyDescent="0.25">
      <c r="A101" s="12" t="s">
        <v>96</v>
      </c>
      <c r="B101" s="37">
        <v>6138.8764499999997</v>
      </c>
      <c r="C101" s="37">
        <v>4111.4375399999999</v>
      </c>
      <c r="D101" s="37">
        <v>1151.6243300000001</v>
      </c>
      <c r="E101" s="37"/>
    </row>
    <row r="102" spans="1:5" x14ac:dyDescent="0.25">
      <c r="A102" s="12" t="s">
        <v>97</v>
      </c>
      <c r="B102" s="37">
        <v>3656.58149</v>
      </c>
      <c r="C102" s="37">
        <v>2655.9075600000001</v>
      </c>
      <c r="D102" s="37">
        <v>615.30507999999998</v>
      </c>
      <c r="E102" s="37"/>
    </row>
    <row r="103" spans="1:5" x14ac:dyDescent="0.25">
      <c r="A103" s="12" t="s">
        <v>98</v>
      </c>
      <c r="B103" s="37">
        <v>5868.64491</v>
      </c>
      <c r="C103" s="37">
        <v>4364.1817000000001</v>
      </c>
      <c r="D103" s="37">
        <v>1311.3785399999999</v>
      </c>
      <c r="E103" s="37"/>
    </row>
    <row r="104" spans="1:5" x14ac:dyDescent="0.25">
      <c r="A104" s="12" t="s">
        <v>99</v>
      </c>
      <c r="B104" s="37">
        <v>5631.0632100000003</v>
      </c>
      <c r="C104" s="37">
        <v>4196.4329900000002</v>
      </c>
      <c r="D104" s="37">
        <v>1270.36689</v>
      </c>
      <c r="E104" s="37"/>
    </row>
    <row r="105" spans="1:5" ht="30" x14ac:dyDescent="0.25">
      <c r="A105" s="12" t="s">
        <v>100</v>
      </c>
      <c r="B105" s="37">
        <v>570.56793000000005</v>
      </c>
      <c r="C105" s="37">
        <v>385.84165000000002</v>
      </c>
      <c r="D105" s="37">
        <v>116.52419999999999</v>
      </c>
      <c r="E105" s="37"/>
    </row>
    <row r="106" spans="1:5" x14ac:dyDescent="0.25">
      <c r="A106" s="12" t="s">
        <v>101</v>
      </c>
      <c r="B106" s="37">
        <v>141574.47466000001</v>
      </c>
      <c r="C106" s="37">
        <v>1103.4296099999999</v>
      </c>
      <c r="D106" s="37">
        <v>872.60533999999996</v>
      </c>
      <c r="E106" s="37">
        <v>159.85599999999999</v>
      </c>
    </row>
    <row r="107" spans="1:5" x14ac:dyDescent="0.25">
      <c r="A107" s="12" t="s">
        <v>102</v>
      </c>
      <c r="B107" s="37">
        <v>26119.552339999998</v>
      </c>
      <c r="C107" s="37">
        <v>14043.16784</v>
      </c>
      <c r="D107" s="37">
        <v>4996.32744</v>
      </c>
      <c r="E107" s="37"/>
    </row>
    <row r="108" spans="1:5" x14ac:dyDescent="0.25">
      <c r="A108" s="12" t="s">
        <v>103</v>
      </c>
      <c r="B108" s="37">
        <v>64145.778899999998</v>
      </c>
      <c r="C108" s="37">
        <v>2365.1992700000001</v>
      </c>
      <c r="D108" s="37">
        <v>828.74525000000006</v>
      </c>
      <c r="E108" s="37"/>
    </row>
    <row r="109" spans="1:5" x14ac:dyDescent="0.25">
      <c r="A109" s="12" t="s">
        <v>104</v>
      </c>
      <c r="B109" s="37">
        <v>983.47933999999998</v>
      </c>
      <c r="C109" s="37">
        <v>593.72963000000004</v>
      </c>
      <c r="D109" s="37">
        <v>224.09388000000001</v>
      </c>
      <c r="E109" s="37"/>
    </row>
    <row r="110" spans="1:5" ht="30" x14ac:dyDescent="0.25">
      <c r="A110" s="12" t="s">
        <v>105</v>
      </c>
      <c r="B110" s="37">
        <v>12205.4882</v>
      </c>
      <c r="C110" s="37">
        <v>8090.99683</v>
      </c>
      <c r="D110" s="37">
        <v>2272.6203500000001</v>
      </c>
      <c r="E110" s="37"/>
    </row>
    <row r="111" spans="1:5" ht="30" x14ac:dyDescent="0.25">
      <c r="A111" s="12" t="s">
        <v>106</v>
      </c>
      <c r="B111" s="37">
        <v>10093.30574</v>
      </c>
      <c r="C111" s="37">
        <v>3614.4642800000001</v>
      </c>
      <c r="D111" s="37">
        <v>891.88863000000003</v>
      </c>
      <c r="E111" s="37"/>
    </row>
    <row r="112" spans="1:5" ht="30" x14ac:dyDescent="0.25">
      <c r="A112" s="12" t="s">
        <v>107</v>
      </c>
      <c r="B112" s="37">
        <v>37485.533799999997</v>
      </c>
      <c r="C112" s="37">
        <v>6817.5342799999999</v>
      </c>
      <c r="D112" s="37">
        <v>1828.3804</v>
      </c>
      <c r="E112" s="37">
        <v>83.19</v>
      </c>
    </row>
    <row r="113" spans="1:5" x14ac:dyDescent="0.25">
      <c r="A113" s="12" t="s">
        <v>108</v>
      </c>
      <c r="B113" s="37">
        <v>550.51162999999997</v>
      </c>
      <c r="C113" s="37">
        <v>407.15179000000001</v>
      </c>
      <c r="D113" s="37">
        <v>122.95984</v>
      </c>
      <c r="E113" s="37"/>
    </row>
    <row r="114" spans="1:5" x14ac:dyDescent="0.25">
      <c r="A114" s="27" t="s">
        <v>2</v>
      </c>
      <c r="B114" s="38">
        <v>7788984.7221299997</v>
      </c>
      <c r="C114" s="38">
        <v>394467.2</v>
      </c>
      <c r="D114" s="38">
        <v>120564.3</v>
      </c>
      <c r="E114" s="38">
        <v>983307.36000999995</v>
      </c>
    </row>
  </sheetData>
  <mergeCells count="76">
    <mergeCell ref="A74:C74"/>
    <mergeCell ref="A49:C49"/>
    <mergeCell ref="A50:C50"/>
    <mergeCell ref="A51:C51"/>
    <mergeCell ref="A39:C39"/>
    <mergeCell ref="A40:C40"/>
    <mergeCell ref="A41:C41"/>
    <mergeCell ref="A42:C42"/>
    <mergeCell ref="A43:C43"/>
    <mergeCell ref="A44:C44"/>
    <mergeCell ref="A45:C45"/>
    <mergeCell ref="A46:C46"/>
    <mergeCell ref="A47:C47"/>
    <mergeCell ref="A48:C48"/>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1:D1"/>
    <mergeCell ref="A2:D2"/>
    <mergeCell ref="A5:C5"/>
    <mergeCell ref="A71:C71"/>
    <mergeCell ref="A78:A79"/>
    <mergeCell ref="B78:B79"/>
    <mergeCell ref="A9:C9"/>
    <mergeCell ref="A10:C10"/>
    <mergeCell ref="A11:C11"/>
    <mergeCell ref="A69:C69"/>
    <mergeCell ref="A70:C70"/>
    <mergeCell ref="A72:C72"/>
    <mergeCell ref="A73:C73"/>
    <mergeCell ref="C78:E78"/>
    <mergeCell ref="A52:C52"/>
    <mergeCell ref="A53:C53"/>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7:C7"/>
    <mergeCell ref="A8:C8"/>
    <mergeCell ref="A6:C6"/>
    <mergeCell ref="A75:C75"/>
    <mergeCell ref="A37:C37"/>
    <mergeCell ref="A38:C38"/>
    <mergeCell ref="A12:C12"/>
    <mergeCell ref="A13:C13"/>
    <mergeCell ref="A14:C14"/>
    <mergeCell ref="A15:C15"/>
    <mergeCell ref="A16:C16"/>
    <mergeCell ref="A32:C32"/>
    <mergeCell ref="A33:C33"/>
    <mergeCell ref="A34:C34"/>
    <mergeCell ref="A35:C35"/>
    <mergeCell ref="A36:C36"/>
  </mergeCells>
  <pageMargins left="0.70866141732283472" right="0.28999999999999998" top="0.3" bottom="0.34" header="0.17" footer="0.17"/>
  <pageSetup paperSize="9" scale="6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view="pageBreakPreview" topLeftCell="A25" zoomScaleNormal="100" zoomScaleSheetLayoutView="100" workbookViewId="0">
      <selection activeCell="D3" sqref="D3"/>
    </sheetView>
  </sheetViews>
  <sheetFormatPr defaultRowHeight="15" x14ac:dyDescent="0.25"/>
  <cols>
    <col min="1" max="1" width="38.28515625" customWidth="1"/>
    <col min="2" max="2" width="15.28515625" customWidth="1"/>
    <col min="3" max="3" width="14.42578125" customWidth="1"/>
    <col min="4" max="4" width="14.5703125" customWidth="1"/>
    <col min="5" max="5" width="14.7109375" customWidth="1"/>
    <col min="6" max="6" width="14.42578125" customWidth="1"/>
    <col min="7" max="7" width="15.7109375" customWidth="1"/>
    <col min="8" max="9" width="14.5703125" customWidth="1"/>
    <col min="10" max="10" width="12.7109375" customWidth="1"/>
    <col min="11" max="11" width="11" customWidth="1"/>
    <col min="12" max="12" width="14.42578125" customWidth="1"/>
    <col min="13" max="13" width="14.85546875" customWidth="1"/>
    <col min="14" max="15" width="14.42578125" customWidth="1"/>
    <col min="16" max="16" width="11.7109375" customWidth="1"/>
  </cols>
  <sheetData>
    <row r="1" spans="1:20" s="17" customFormat="1" ht="15.75" x14ac:dyDescent="0.25">
      <c r="A1" s="20"/>
      <c r="C1" s="18" t="s">
        <v>8</v>
      </c>
    </row>
    <row r="2" spans="1:20" x14ac:dyDescent="0.25">
      <c r="A2" s="21" t="str">
        <f>TEXT(EndData2,"[$-FC19]ДД.ММ.ГГГ")</f>
        <v>00.01.1900</v>
      </c>
      <c r="C2" s="13"/>
      <c r="P2" s="15" t="s">
        <v>7</v>
      </c>
    </row>
    <row r="3" spans="1:20" s="16" customFormat="1" ht="51" x14ac:dyDescent="0.25">
      <c r="A3" s="19" t="s">
        <v>18</v>
      </c>
      <c r="B3" s="35" t="s">
        <v>19</v>
      </c>
      <c r="C3" s="36" t="s">
        <v>20</v>
      </c>
      <c r="D3" s="36" t="s">
        <v>21</v>
      </c>
      <c r="E3" s="36" t="s">
        <v>22</v>
      </c>
      <c r="F3" s="36" t="s">
        <v>23</v>
      </c>
      <c r="G3" s="36" t="s">
        <v>24</v>
      </c>
      <c r="H3" s="36" t="s">
        <v>25</v>
      </c>
      <c r="I3" s="36" t="s">
        <v>26</v>
      </c>
      <c r="J3" s="36" t="s">
        <v>27</v>
      </c>
      <c r="K3" s="36" t="s">
        <v>28</v>
      </c>
      <c r="L3" s="36" t="s">
        <v>29</v>
      </c>
      <c r="M3" s="36" t="s">
        <v>30</v>
      </c>
      <c r="N3" s="36" t="s">
        <v>31</v>
      </c>
      <c r="O3" s="36" t="s">
        <v>32</v>
      </c>
      <c r="P3" s="14" t="s">
        <v>6</v>
      </c>
    </row>
    <row r="4" spans="1:20" ht="45" x14ac:dyDescent="0.25">
      <c r="A4" s="34" t="s">
        <v>35</v>
      </c>
      <c r="B4" s="39"/>
      <c r="C4" s="39">
        <v>16529.16</v>
      </c>
      <c r="D4" s="39">
        <v>14180</v>
      </c>
      <c r="E4" s="39">
        <v>1000</v>
      </c>
      <c r="F4" s="39"/>
      <c r="G4" s="39">
        <v>10609.3334</v>
      </c>
      <c r="H4" s="39">
        <v>9410</v>
      </c>
      <c r="I4" s="39">
        <v>8600</v>
      </c>
      <c r="J4" s="39">
        <v>11998.58</v>
      </c>
      <c r="K4" s="39">
        <v>5548</v>
      </c>
      <c r="L4" s="39">
        <v>38652.832999999999</v>
      </c>
      <c r="M4" s="39"/>
      <c r="N4" s="39">
        <v>11980</v>
      </c>
      <c r="O4" s="39">
        <v>20000</v>
      </c>
      <c r="P4" s="40">
        <v>148507.90640000001</v>
      </c>
      <c r="Q4" s="33"/>
      <c r="R4" s="33"/>
      <c r="S4" s="33"/>
      <c r="T4" s="33"/>
    </row>
    <row r="5" spans="1:20" ht="45" x14ac:dyDescent="0.25">
      <c r="A5" s="34" t="s">
        <v>36</v>
      </c>
      <c r="B5" s="39">
        <v>148197.13329999999</v>
      </c>
      <c r="C5" s="39">
        <v>995.83</v>
      </c>
      <c r="D5" s="39">
        <v>100</v>
      </c>
      <c r="E5" s="39">
        <v>12500</v>
      </c>
      <c r="F5" s="39"/>
      <c r="G5" s="39">
        <v>23887.666669999999</v>
      </c>
      <c r="H5" s="39"/>
      <c r="I5" s="39">
        <v>500</v>
      </c>
      <c r="J5" s="39">
        <v>504</v>
      </c>
      <c r="K5" s="39">
        <v>3425</v>
      </c>
      <c r="L5" s="39">
        <v>10180.704</v>
      </c>
      <c r="M5" s="39"/>
      <c r="N5" s="39">
        <v>9674.6544599999997</v>
      </c>
      <c r="O5" s="39">
        <v>5464.7</v>
      </c>
      <c r="P5" s="40">
        <v>215429.68843000001</v>
      </c>
      <c r="Q5" s="33"/>
      <c r="R5" s="33"/>
      <c r="S5" s="33"/>
      <c r="T5" s="33"/>
    </row>
    <row r="6" spans="1:20" ht="60" x14ac:dyDescent="0.25">
      <c r="A6" s="34" t="s">
        <v>37</v>
      </c>
      <c r="B6" s="39">
        <v>66942.312309999994</v>
      </c>
      <c r="C6" s="39">
        <v>43469.431329999999</v>
      </c>
      <c r="D6" s="39">
        <v>12300</v>
      </c>
      <c r="E6" s="39"/>
      <c r="F6" s="39"/>
      <c r="G6" s="39">
        <v>19104.666659999999</v>
      </c>
      <c r="H6" s="39">
        <v>24764.240000000002</v>
      </c>
      <c r="I6" s="39">
        <v>3800</v>
      </c>
      <c r="J6" s="39">
        <v>26100.651000000002</v>
      </c>
      <c r="K6" s="39">
        <v>4896</v>
      </c>
      <c r="L6" s="39">
        <v>15125.165999999999</v>
      </c>
      <c r="M6" s="39"/>
      <c r="N6" s="39">
        <v>7437</v>
      </c>
      <c r="O6" s="39">
        <v>22244.687000000002</v>
      </c>
      <c r="P6" s="40">
        <v>246184.15429999999</v>
      </c>
      <c r="Q6" s="33"/>
      <c r="R6" s="33"/>
      <c r="S6" s="33"/>
      <c r="T6" s="33"/>
    </row>
    <row r="7" spans="1:20" ht="135" x14ac:dyDescent="0.25">
      <c r="A7" s="34" t="s">
        <v>38</v>
      </c>
      <c r="B7" s="39">
        <v>8959.7055</v>
      </c>
      <c r="C7" s="39">
        <v>8128.2688799999996</v>
      </c>
      <c r="D7" s="39">
        <v>2023.681</v>
      </c>
      <c r="E7" s="39"/>
      <c r="F7" s="39"/>
      <c r="G7" s="39">
        <v>2138.5459700000001</v>
      </c>
      <c r="H7" s="39"/>
      <c r="I7" s="39">
        <v>537.31538</v>
      </c>
      <c r="J7" s="39">
        <v>802.89291000000003</v>
      </c>
      <c r="K7" s="39">
        <v>14000</v>
      </c>
      <c r="L7" s="39">
        <v>620.04575</v>
      </c>
      <c r="M7" s="39">
        <v>1694.9490000000001</v>
      </c>
      <c r="N7" s="39">
        <v>14</v>
      </c>
      <c r="O7" s="39">
        <v>5343.2593999999999</v>
      </c>
      <c r="P7" s="40">
        <v>44262.663789999999</v>
      </c>
      <c r="Q7" s="33"/>
      <c r="R7" s="33"/>
      <c r="S7" s="33"/>
      <c r="T7" s="33"/>
    </row>
    <row r="8" spans="1:20" ht="60" x14ac:dyDescent="0.25">
      <c r="A8" s="34" t="s">
        <v>39</v>
      </c>
      <c r="B8" s="39">
        <v>91845.141900000002</v>
      </c>
      <c r="C8" s="39"/>
      <c r="D8" s="39"/>
      <c r="E8" s="39"/>
      <c r="F8" s="39"/>
      <c r="G8" s="39"/>
      <c r="H8" s="39"/>
      <c r="I8" s="39"/>
      <c r="J8" s="39"/>
      <c r="K8" s="39"/>
      <c r="L8" s="39"/>
      <c r="M8" s="39"/>
      <c r="N8" s="39"/>
      <c r="O8" s="39"/>
      <c r="P8" s="40">
        <v>91845.141900000002</v>
      </c>
      <c r="Q8" s="33"/>
      <c r="R8" s="33"/>
      <c r="S8" s="33"/>
      <c r="T8" s="33"/>
    </row>
    <row r="9" spans="1:20" ht="105" x14ac:dyDescent="0.25">
      <c r="A9" s="34" t="s">
        <v>40</v>
      </c>
      <c r="B9" s="39">
        <v>567.74599999999998</v>
      </c>
      <c r="C9" s="39">
        <v>54.6</v>
      </c>
      <c r="D9" s="39">
        <v>9.3800000000000008</v>
      </c>
      <c r="E9" s="39"/>
      <c r="F9" s="39"/>
      <c r="G9" s="39">
        <v>41.166670000000003</v>
      </c>
      <c r="H9" s="39"/>
      <c r="I9" s="39">
        <v>22.3</v>
      </c>
      <c r="J9" s="39"/>
      <c r="K9" s="39">
        <v>20.242000000000001</v>
      </c>
      <c r="L9" s="39"/>
      <c r="M9" s="39">
        <v>22.3</v>
      </c>
      <c r="N9" s="39">
        <v>80.3</v>
      </c>
      <c r="O9" s="39">
        <v>116</v>
      </c>
      <c r="P9" s="40">
        <v>934.03467000000001</v>
      </c>
      <c r="Q9" s="33"/>
      <c r="R9" s="33"/>
      <c r="S9" s="33"/>
      <c r="T9" s="33"/>
    </row>
    <row r="10" spans="1:20" ht="90" x14ac:dyDescent="0.25">
      <c r="A10" s="34" t="s">
        <v>41</v>
      </c>
      <c r="B10" s="39"/>
      <c r="C10" s="39">
        <v>4505.83</v>
      </c>
      <c r="D10" s="39">
        <v>652.75</v>
      </c>
      <c r="E10" s="39">
        <v>579</v>
      </c>
      <c r="F10" s="39">
        <v>177</v>
      </c>
      <c r="G10" s="39">
        <v>655.41669999999999</v>
      </c>
      <c r="H10" s="39">
        <v>202.9</v>
      </c>
      <c r="I10" s="39"/>
      <c r="J10" s="39"/>
      <c r="K10" s="39"/>
      <c r="L10" s="39">
        <v>267.58332999999999</v>
      </c>
      <c r="M10" s="39">
        <v>254.46665999999999</v>
      </c>
      <c r="N10" s="39">
        <v>181</v>
      </c>
      <c r="O10" s="39">
        <v>172.8</v>
      </c>
      <c r="P10" s="40">
        <v>7648.7466899999999</v>
      </c>
      <c r="Q10" s="33"/>
      <c r="R10" s="33"/>
      <c r="S10" s="33"/>
      <c r="T10" s="33"/>
    </row>
    <row r="11" spans="1:20" ht="90" x14ac:dyDescent="0.25">
      <c r="A11" s="34" t="s">
        <v>42</v>
      </c>
      <c r="B11" s="39">
        <v>1226.8</v>
      </c>
      <c r="C11" s="39">
        <v>-944.16849999999999</v>
      </c>
      <c r="D11" s="39">
        <v>-291</v>
      </c>
      <c r="E11" s="39">
        <v>-300</v>
      </c>
      <c r="F11" s="39"/>
      <c r="G11" s="39">
        <v>-291.47489999999999</v>
      </c>
      <c r="H11" s="39">
        <v>102.01902</v>
      </c>
      <c r="I11" s="39">
        <v>-249</v>
      </c>
      <c r="J11" s="39">
        <v>113.75</v>
      </c>
      <c r="K11" s="39">
        <v>-548</v>
      </c>
      <c r="L11" s="39">
        <v>-224.46600000000001</v>
      </c>
      <c r="M11" s="39">
        <v>106.764</v>
      </c>
      <c r="N11" s="39">
        <v>100.26882999999999</v>
      </c>
      <c r="O11" s="39">
        <v>-380.88200000000001</v>
      </c>
      <c r="P11" s="40">
        <v>-1579.3895500000001</v>
      </c>
      <c r="Q11" s="33"/>
      <c r="R11" s="33"/>
      <c r="S11" s="33"/>
      <c r="T11" s="33"/>
    </row>
    <row r="12" spans="1:20" ht="105" x14ac:dyDescent="0.25">
      <c r="A12" s="34" t="s">
        <v>43</v>
      </c>
      <c r="B12" s="39">
        <v>2796.7</v>
      </c>
      <c r="C12" s="39">
        <v>1419.07095</v>
      </c>
      <c r="D12" s="39">
        <v>75</v>
      </c>
      <c r="E12" s="39">
        <v>215</v>
      </c>
      <c r="F12" s="39">
        <v>91.6</v>
      </c>
      <c r="G12" s="39">
        <v>380</v>
      </c>
      <c r="H12" s="39">
        <v>76.556349999999995</v>
      </c>
      <c r="I12" s="39">
        <v>50</v>
      </c>
      <c r="J12" s="39">
        <v>447.25</v>
      </c>
      <c r="K12" s="39">
        <v>237</v>
      </c>
      <c r="L12" s="39">
        <v>108</v>
      </c>
      <c r="M12" s="39">
        <v>146</v>
      </c>
      <c r="N12" s="39">
        <v>281</v>
      </c>
      <c r="O12" s="39">
        <v>359.49218000000002</v>
      </c>
      <c r="P12" s="40">
        <v>6682.6694799999996</v>
      </c>
      <c r="Q12" s="33"/>
      <c r="R12" s="33"/>
      <c r="S12" s="33"/>
      <c r="T12" s="33"/>
    </row>
    <row r="13" spans="1:20" ht="135" x14ac:dyDescent="0.25">
      <c r="A13" s="34" t="s">
        <v>44</v>
      </c>
      <c r="B13" s="39">
        <v>24691.669519999999</v>
      </c>
      <c r="C13" s="39">
        <v>1833</v>
      </c>
      <c r="D13" s="39">
        <v>45</v>
      </c>
      <c r="E13" s="39"/>
      <c r="F13" s="39"/>
      <c r="G13" s="39"/>
      <c r="H13" s="39"/>
      <c r="I13" s="39"/>
      <c r="J13" s="39">
        <v>161.964</v>
      </c>
      <c r="K13" s="39"/>
      <c r="L13" s="39"/>
      <c r="M13" s="39"/>
      <c r="N13" s="39"/>
      <c r="O13" s="39"/>
      <c r="P13" s="40">
        <v>26731.633519999999</v>
      </c>
      <c r="Q13" s="33"/>
      <c r="R13" s="33"/>
      <c r="S13" s="33"/>
      <c r="T13" s="33"/>
    </row>
    <row r="14" spans="1:20" ht="120" x14ac:dyDescent="0.25">
      <c r="A14" s="34" t="s">
        <v>45</v>
      </c>
      <c r="B14" s="39"/>
      <c r="C14" s="39">
        <v>2500</v>
      </c>
      <c r="D14" s="39"/>
      <c r="E14" s="39"/>
      <c r="F14" s="39"/>
      <c r="G14" s="39"/>
      <c r="H14" s="39"/>
      <c r="I14" s="39"/>
      <c r="J14" s="39"/>
      <c r="K14" s="39"/>
      <c r="L14" s="39"/>
      <c r="M14" s="39"/>
      <c r="N14" s="39"/>
      <c r="O14" s="39"/>
      <c r="P14" s="40">
        <v>2500</v>
      </c>
      <c r="Q14" s="33"/>
      <c r="R14" s="33"/>
      <c r="S14" s="33"/>
      <c r="T14" s="33"/>
    </row>
    <row r="15" spans="1:20" ht="120" x14ac:dyDescent="0.25">
      <c r="A15" s="34" t="s">
        <v>46</v>
      </c>
      <c r="B15" s="39">
        <v>347.7</v>
      </c>
      <c r="C15" s="39">
        <v>461.78976</v>
      </c>
      <c r="D15" s="39"/>
      <c r="E15" s="39"/>
      <c r="F15" s="39"/>
      <c r="G15" s="39">
        <v>40</v>
      </c>
      <c r="H15" s="39"/>
      <c r="I15" s="39"/>
      <c r="J15" s="39">
        <v>35.813000000000002</v>
      </c>
      <c r="K15" s="39"/>
      <c r="L15" s="39"/>
      <c r="M15" s="39"/>
      <c r="N15" s="39"/>
      <c r="O15" s="39"/>
      <c r="P15" s="40">
        <v>885.30276000000003</v>
      </c>
      <c r="Q15" s="33"/>
      <c r="R15" s="33"/>
      <c r="S15" s="33"/>
      <c r="T15" s="33"/>
    </row>
    <row r="16" spans="1:20" ht="405" x14ac:dyDescent="0.25">
      <c r="A16" s="34" t="s">
        <v>47</v>
      </c>
      <c r="B16" s="39">
        <v>24719.51</v>
      </c>
      <c r="C16" s="39">
        <v>29655.925729999999</v>
      </c>
      <c r="D16" s="39">
        <v>2000</v>
      </c>
      <c r="E16" s="39">
        <v>2000</v>
      </c>
      <c r="F16" s="39"/>
      <c r="G16" s="39">
        <v>4095.25</v>
      </c>
      <c r="H16" s="39">
        <v>1300</v>
      </c>
      <c r="I16" s="39">
        <v>250</v>
      </c>
      <c r="J16" s="39">
        <v>3884.5160000000001</v>
      </c>
      <c r="K16" s="39">
        <v>2700</v>
      </c>
      <c r="L16" s="39">
        <v>2267.0830000000001</v>
      </c>
      <c r="M16" s="39">
        <v>1800</v>
      </c>
      <c r="N16" s="39">
        <v>1600</v>
      </c>
      <c r="O16" s="39">
        <v>1650</v>
      </c>
      <c r="P16" s="40">
        <v>77922.284729999999</v>
      </c>
      <c r="Q16" s="33"/>
      <c r="R16" s="33"/>
      <c r="S16" s="33"/>
      <c r="T16" s="33"/>
    </row>
    <row r="17" spans="1:20" ht="195" x14ac:dyDescent="0.25">
      <c r="A17" s="34" t="s">
        <v>48</v>
      </c>
      <c r="B17" s="39">
        <v>245823.02494999999</v>
      </c>
      <c r="C17" s="39">
        <v>124500</v>
      </c>
      <c r="D17" s="39">
        <v>30179</v>
      </c>
      <c r="E17" s="39">
        <v>21200</v>
      </c>
      <c r="F17" s="39">
        <v>9380</v>
      </c>
      <c r="G17" s="39">
        <v>14024.725</v>
      </c>
      <c r="H17" s="39">
        <v>13627</v>
      </c>
      <c r="I17" s="39"/>
      <c r="J17" s="39">
        <v>32932.639999999999</v>
      </c>
      <c r="K17" s="39">
        <v>9493.2950000000001</v>
      </c>
      <c r="L17" s="39">
        <v>20380.928</v>
      </c>
      <c r="M17" s="39">
        <v>69742</v>
      </c>
      <c r="N17" s="39">
        <v>21640.73329</v>
      </c>
      <c r="O17" s="39">
        <v>18818.14</v>
      </c>
      <c r="P17" s="40">
        <v>631741.48624</v>
      </c>
      <c r="Q17" s="33"/>
      <c r="R17" s="33"/>
      <c r="S17" s="33"/>
      <c r="T17" s="33"/>
    </row>
    <row r="18" spans="1:20" ht="120" x14ac:dyDescent="0.25">
      <c r="A18" s="34" t="s">
        <v>49</v>
      </c>
      <c r="B18" s="39">
        <v>29832.3357</v>
      </c>
      <c r="C18" s="39">
        <v>10028.1</v>
      </c>
      <c r="D18" s="39">
        <v>800</v>
      </c>
      <c r="E18" s="39">
        <v>1200</v>
      </c>
      <c r="F18" s="39">
        <v>480</v>
      </c>
      <c r="G18" s="39">
        <v>446.9</v>
      </c>
      <c r="H18" s="39">
        <v>1503</v>
      </c>
      <c r="I18" s="39"/>
      <c r="J18" s="39">
        <v>175.81947</v>
      </c>
      <c r="K18" s="39">
        <v>1354.44</v>
      </c>
      <c r="L18" s="39">
        <v>339</v>
      </c>
      <c r="M18" s="39">
        <v>2847.5</v>
      </c>
      <c r="N18" s="39">
        <v>2195.6</v>
      </c>
      <c r="O18" s="39">
        <v>1250</v>
      </c>
      <c r="P18" s="40">
        <v>52452.695169999999</v>
      </c>
      <c r="Q18" s="33"/>
      <c r="R18" s="33"/>
      <c r="S18" s="33"/>
      <c r="T18" s="33"/>
    </row>
    <row r="19" spans="1:20" ht="165" x14ac:dyDescent="0.25">
      <c r="A19" s="34" t="s">
        <v>50</v>
      </c>
      <c r="B19" s="39">
        <v>100.79</v>
      </c>
      <c r="C19" s="39">
        <v>11.172879999999999</v>
      </c>
      <c r="D19" s="39"/>
      <c r="E19" s="39"/>
      <c r="F19" s="39"/>
      <c r="G19" s="39"/>
      <c r="H19" s="39">
        <v>3.7250000000000001</v>
      </c>
      <c r="I19" s="39"/>
      <c r="J19" s="39">
        <v>3.7250000000000001</v>
      </c>
      <c r="K19" s="39"/>
      <c r="L19" s="39"/>
      <c r="M19" s="39">
        <v>5</v>
      </c>
      <c r="N19" s="39"/>
      <c r="O19" s="39"/>
      <c r="P19" s="40">
        <v>124.41288</v>
      </c>
      <c r="Q19" s="33"/>
      <c r="R19" s="33"/>
      <c r="S19" s="33"/>
      <c r="T19" s="33"/>
    </row>
    <row r="20" spans="1:20" ht="105" x14ac:dyDescent="0.25">
      <c r="A20" s="34" t="s">
        <v>51</v>
      </c>
      <c r="B20" s="39"/>
      <c r="C20" s="39"/>
      <c r="D20" s="39"/>
      <c r="E20" s="39"/>
      <c r="F20" s="39"/>
      <c r="G20" s="39"/>
      <c r="H20" s="39"/>
      <c r="I20" s="39"/>
      <c r="J20" s="39">
        <v>150</v>
      </c>
      <c r="K20" s="39"/>
      <c r="L20" s="39"/>
      <c r="M20" s="39"/>
      <c r="N20" s="39"/>
      <c r="O20" s="39"/>
      <c r="P20" s="40">
        <v>150</v>
      </c>
      <c r="Q20" s="33"/>
      <c r="R20" s="33"/>
      <c r="S20" s="33"/>
      <c r="T20" s="33"/>
    </row>
    <row r="21" spans="1:20" ht="150" x14ac:dyDescent="0.25">
      <c r="A21" s="34" t="s">
        <v>52</v>
      </c>
      <c r="B21" s="39">
        <v>10509.442859999999</v>
      </c>
      <c r="C21" s="39">
        <v>2300</v>
      </c>
      <c r="D21" s="39">
        <v>200</v>
      </c>
      <c r="E21" s="39">
        <v>270</v>
      </c>
      <c r="F21" s="39">
        <v>146.75</v>
      </c>
      <c r="G21" s="39">
        <v>535.46100000000001</v>
      </c>
      <c r="H21" s="39">
        <v>33.5</v>
      </c>
      <c r="I21" s="39"/>
      <c r="J21" s="39">
        <v>1256.5</v>
      </c>
      <c r="K21" s="39">
        <v>240</v>
      </c>
      <c r="L21" s="39">
        <v>507.48649999999998</v>
      </c>
      <c r="M21" s="39">
        <v>406</v>
      </c>
      <c r="N21" s="39">
        <v>467.08332999999999</v>
      </c>
      <c r="O21" s="39">
        <v>345.75837000000001</v>
      </c>
      <c r="P21" s="40">
        <v>17217.982059999998</v>
      </c>
      <c r="Q21" s="33"/>
      <c r="R21" s="33"/>
      <c r="S21" s="33"/>
      <c r="T21" s="33"/>
    </row>
    <row r="22" spans="1:20" ht="150" x14ac:dyDescent="0.25">
      <c r="A22" s="34" t="s">
        <v>53</v>
      </c>
      <c r="B22" s="39">
        <v>183361.27248000001</v>
      </c>
      <c r="C22" s="39">
        <v>77025.100000000006</v>
      </c>
      <c r="D22" s="39">
        <v>15384.781999999999</v>
      </c>
      <c r="E22" s="39">
        <v>10161</v>
      </c>
      <c r="F22" s="39">
        <v>2413.25</v>
      </c>
      <c r="G22" s="39">
        <v>7366.4</v>
      </c>
      <c r="H22" s="39">
        <v>3800</v>
      </c>
      <c r="I22" s="39">
        <v>1772</v>
      </c>
      <c r="J22" s="39">
        <v>26298</v>
      </c>
      <c r="K22" s="39">
        <v>4300</v>
      </c>
      <c r="L22" s="39">
        <v>5589.5</v>
      </c>
      <c r="M22" s="39">
        <v>19993.599999999999</v>
      </c>
      <c r="N22" s="39">
        <v>7230.6666599999999</v>
      </c>
      <c r="O22" s="39">
        <v>4470.3440000000001</v>
      </c>
      <c r="P22" s="40">
        <v>369165.91514</v>
      </c>
      <c r="Q22" s="33"/>
      <c r="R22" s="33"/>
      <c r="S22" s="33"/>
      <c r="T22" s="33"/>
    </row>
    <row r="23" spans="1:20" ht="90" x14ac:dyDescent="0.25">
      <c r="A23" s="34" t="s">
        <v>54</v>
      </c>
      <c r="B23" s="39">
        <v>12698.20449</v>
      </c>
      <c r="C23" s="39">
        <v>2549.384</v>
      </c>
      <c r="D23" s="39">
        <v>1857.0830000000001</v>
      </c>
      <c r="E23" s="39">
        <v>1035</v>
      </c>
      <c r="F23" s="39">
        <v>288</v>
      </c>
      <c r="G23" s="39"/>
      <c r="H23" s="39">
        <v>77.543509999999998</v>
      </c>
      <c r="I23" s="39">
        <v>49</v>
      </c>
      <c r="J23" s="39"/>
      <c r="K23" s="39"/>
      <c r="L23" s="39">
        <v>265.06986000000001</v>
      </c>
      <c r="M23" s="39">
        <v>100</v>
      </c>
      <c r="N23" s="39">
        <v>971.03800000000001</v>
      </c>
      <c r="O23" s="39"/>
      <c r="P23" s="40">
        <v>19890.32286</v>
      </c>
      <c r="Q23" s="33"/>
      <c r="R23" s="33"/>
      <c r="S23" s="33"/>
      <c r="T23" s="33"/>
    </row>
    <row r="24" spans="1:20" ht="120" x14ac:dyDescent="0.25">
      <c r="A24" s="34" t="s">
        <v>55</v>
      </c>
      <c r="B24" s="39">
        <v>2675.8016400000001</v>
      </c>
      <c r="C24" s="39">
        <v>1300</v>
      </c>
      <c r="D24" s="39">
        <v>270</v>
      </c>
      <c r="E24" s="39">
        <v>166.6</v>
      </c>
      <c r="F24" s="39">
        <v>50</v>
      </c>
      <c r="G24" s="39">
        <v>40.587000000000003</v>
      </c>
      <c r="H24" s="39">
        <v>104.5</v>
      </c>
      <c r="I24" s="39"/>
      <c r="J24" s="39">
        <v>386.69400000000002</v>
      </c>
      <c r="K24" s="39">
        <v>65.438999999999993</v>
      </c>
      <c r="L24" s="39">
        <v>135</v>
      </c>
      <c r="M24" s="39">
        <v>470</v>
      </c>
      <c r="N24" s="39">
        <v>119.7</v>
      </c>
      <c r="O24" s="39">
        <v>102.00839999999999</v>
      </c>
      <c r="P24" s="40">
        <v>5886.3300399999998</v>
      </c>
      <c r="Q24" s="33"/>
      <c r="R24" s="33"/>
      <c r="S24" s="33"/>
      <c r="T24" s="33"/>
    </row>
    <row r="25" spans="1:20" ht="90" x14ac:dyDescent="0.25">
      <c r="A25" s="34" t="s">
        <v>56</v>
      </c>
      <c r="B25" s="39">
        <v>595.80628999999999</v>
      </c>
      <c r="C25" s="39">
        <v>502.21967000000001</v>
      </c>
      <c r="D25" s="39">
        <v>250</v>
      </c>
      <c r="E25" s="39"/>
      <c r="F25" s="39">
        <v>76</v>
      </c>
      <c r="G25" s="39">
        <v>350</v>
      </c>
      <c r="H25" s="39">
        <v>65</v>
      </c>
      <c r="I25" s="39">
        <v>45</v>
      </c>
      <c r="J25" s="39">
        <v>368.25</v>
      </c>
      <c r="K25" s="39">
        <v>95</v>
      </c>
      <c r="L25" s="39">
        <v>20</v>
      </c>
      <c r="M25" s="39">
        <v>87.233999999999995</v>
      </c>
      <c r="N25" s="39">
        <v>95</v>
      </c>
      <c r="O25" s="39">
        <v>247.10889</v>
      </c>
      <c r="P25" s="40">
        <v>2796.6188499999998</v>
      </c>
      <c r="Q25" s="33"/>
      <c r="R25" s="33"/>
      <c r="S25" s="33"/>
      <c r="T25" s="33"/>
    </row>
    <row r="26" spans="1:20" ht="75" x14ac:dyDescent="0.25">
      <c r="A26" s="34" t="s">
        <v>57</v>
      </c>
      <c r="B26" s="39">
        <v>1774.90048</v>
      </c>
      <c r="C26" s="39">
        <v>983.91600000000005</v>
      </c>
      <c r="D26" s="39">
        <v>626</v>
      </c>
      <c r="E26" s="39">
        <v>280.125</v>
      </c>
      <c r="F26" s="39"/>
      <c r="G26" s="39">
        <v>359.58332999999999</v>
      </c>
      <c r="H26" s="39">
        <v>104.30800000000001</v>
      </c>
      <c r="I26" s="39"/>
      <c r="J26" s="39">
        <v>479.44900000000001</v>
      </c>
      <c r="K26" s="39"/>
      <c r="L26" s="39">
        <v>150</v>
      </c>
      <c r="M26" s="39">
        <v>57.5</v>
      </c>
      <c r="N26" s="39"/>
      <c r="O26" s="39"/>
      <c r="P26" s="40">
        <v>4815.7818100000004</v>
      </c>
      <c r="Q26" s="33"/>
      <c r="R26" s="33"/>
      <c r="S26" s="33"/>
      <c r="T26" s="33"/>
    </row>
    <row r="27" spans="1:20" ht="120" x14ac:dyDescent="0.25">
      <c r="A27" s="34" t="s">
        <v>58</v>
      </c>
      <c r="B27" s="39">
        <v>26507.7539</v>
      </c>
      <c r="C27" s="39">
        <v>520.79999999999995</v>
      </c>
      <c r="D27" s="39"/>
      <c r="E27" s="39"/>
      <c r="F27" s="39"/>
      <c r="G27" s="39"/>
      <c r="H27" s="39"/>
      <c r="I27" s="39"/>
      <c r="J27" s="39">
        <v>1517.8741399999999</v>
      </c>
      <c r="K27" s="39">
        <v>-61.16666</v>
      </c>
      <c r="L27" s="39"/>
      <c r="M27" s="39"/>
      <c r="N27" s="39"/>
      <c r="O27" s="39"/>
      <c r="P27" s="40">
        <v>28485.26138</v>
      </c>
      <c r="Q27" s="33"/>
      <c r="R27" s="33"/>
      <c r="S27" s="33"/>
      <c r="T27" s="33"/>
    </row>
    <row r="28" spans="1:20" ht="150" x14ac:dyDescent="0.25">
      <c r="A28" s="34" t="s">
        <v>59</v>
      </c>
      <c r="B28" s="39">
        <v>599.6</v>
      </c>
      <c r="C28" s="39">
        <v>166.78100000000001</v>
      </c>
      <c r="D28" s="39"/>
      <c r="E28" s="39"/>
      <c r="F28" s="39"/>
      <c r="G28" s="39"/>
      <c r="H28" s="39"/>
      <c r="I28" s="39"/>
      <c r="J28" s="39"/>
      <c r="K28" s="39"/>
      <c r="L28" s="39"/>
      <c r="M28" s="39"/>
      <c r="N28" s="39"/>
      <c r="O28" s="39"/>
      <c r="P28" s="40">
        <v>766.38099999999997</v>
      </c>
      <c r="Q28" s="33"/>
      <c r="R28" s="33"/>
      <c r="S28" s="33"/>
      <c r="T28" s="33"/>
    </row>
    <row r="29" spans="1:20" ht="120" x14ac:dyDescent="0.25">
      <c r="A29" s="34" t="s">
        <v>60</v>
      </c>
      <c r="B29" s="39">
        <v>3505.4839999999999</v>
      </c>
      <c r="C29" s="39">
        <v>1002.45454</v>
      </c>
      <c r="D29" s="39"/>
      <c r="E29" s="39">
        <v>200</v>
      </c>
      <c r="F29" s="39"/>
      <c r="G29" s="39">
        <v>87.25</v>
      </c>
      <c r="H29" s="39">
        <v>10</v>
      </c>
      <c r="I29" s="39"/>
      <c r="J29" s="39">
        <v>111.7</v>
      </c>
      <c r="K29" s="39"/>
      <c r="L29" s="39">
        <v>160</v>
      </c>
      <c r="M29" s="39">
        <v>200</v>
      </c>
      <c r="N29" s="39"/>
      <c r="O29" s="39">
        <v>70</v>
      </c>
      <c r="P29" s="40">
        <v>5346.8885399999999</v>
      </c>
      <c r="Q29" s="33"/>
      <c r="R29" s="33"/>
      <c r="S29" s="33"/>
      <c r="T29" s="33"/>
    </row>
    <row r="30" spans="1:20" ht="285" x14ac:dyDescent="0.25">
      <c r="A30" s="34" t="s">
        <v>61</v>
      </c>
      <c r="B30" s="39"/>
      <c r="C30" s="39">
        <v>340.36174999999997</v>
      </c>
      <c r="D30" s="39"/>
      <c r="E30" s="39"/>
      <c r="F30" s="39"/>
      <c r="G30" s="39"/>
      <c r="H30" s="39"/>
      <c r="I30" s="39"/>
      <c r="J30" s="39"/>
      <c r="K30" s="39"/>
      <c r="L30" s="39"/>
      <c r="M30" s="39"/>
      <c r="N30" s="39"/>
      <c r="O30" s="39"/>
      <c r="P30" s="40">
        <v>340.36174999999997</v>
      </c>
      <c r="Q30" s="33"/>
      <c r="R30" s="33"/>
      <c r="S30" s="33"/>
      <c r="T30" s="33"/>
    </row>
    <row r="31" spans="1:20" ht="60" x14ac:dyDescent="0.25">
      <c r="A31" s="34" t="s">
        <v>62</v>
      </c>
      <c r="B31" s="39"/>
      <c r="C31" s="39"/>
      <c r="D31" s="39"/>
      <c r="E31" s="39"/>
      <c r="F31" s="39"/>
      <c r="G31" s="39"/>
      <c r="H31" s="39"/>
      <c r="I31" s="39"/>
      <c r="J31" s="39">
        <v>36810</v>
      </c>
      <c r="K31" s="39"/>
      <c r="L31" s="39"/>
      <c r="M31" s="39"/>
      <c r="N31" s="39"/>
      <c r="O31" s="39"/>
      <c r="P31" s="40">
        <v>36810</v>
      </c>
      <c r="Q31" s="33"/>
      <c r="R31" s="33"/>
      <c r="S31" s="33"/>
      <c r="T31" s="33"/>
    </row>
    <row r="32" spans="1:20" ht="60" x14ac:dyDescent="0.25">
      <c r="A32" s="34" t="s">
        <v>63</v>
      </c>
      <c r="B32" s="39"/>
      <c r="C32" s="39">
        <v>1303.05</v>
      </c>
      <c r="D32" s="39">
        <v>241.55</v>
      </c>
      <c r="E32" s="39">
        <v>414.15</v>
      </c>
      <c r="F32" s="39">
        <v>207.07499999999999</v>
      </c>
      <c r="G32" s="39">
        <v>69.025009999999995</v>
      </c>
      <c r="H32" s="39">
        <v>138.05000000000001</v>
      </c>
      <c r="I32" s="39">
        <v>76.174999999999997</v>
      </c>
      <c r="J32" s="39"/>
      <c r="K32" s="39">
        <v>44.536340000000003</v>
      </c>
      <c r="L32" s="39">
        <v>454.74822999999998</v>
      </c>
      <c r="M32" s="39"/>
      <c r="N32" s="39"/>
      <c r="O32" s="39"/>
      <c r="P32" s="40">
        <v>2948.3595799999998</v>
      </c>
      <c r="Q32" s="33"/>
      <c r="R32" s="33"/>
      <c r="S32" s="33"/>
      <c r="T32" s="33"/>
    </row>
    <row r="33" spans="1:20" ht="75" x14ac:dyDescent="0.25">
      <c r="A33" s="34" t="s">
        <v>64</v>
      </c>
      <c r="B33" s="39">
        <v>30.9</v>
      </c>
      <c r="C33" s="39"/>
      <c r="D33" s="39"/>
      <c r="E33" s="39"/>
      <c r="F33" s="39"/>
      <c r="G33" s="39">
        <v>5.1840000000000002</v>
      </c>
      <c r="H33" s="39"/>
      <c r="I33" s="39"/>
      <c r="J33" s="39"/>
      <c r="K33" s="39"/>
      <c r="L33" s="39"/>
      <c r="M33" s="39"/>
      <c r="N33" s="39"/>
      <c r="O33" s="39"/>
      <c r="P33" s="40">
        <v>36.084000000000003</v>
      </c>
      <c r="Q33" s="33"/>
      <c r="R33" s="33"/>
      <c r="S33" s="33"/>
      <c r="T33" s="33"/>
    </row>
    <row r="34" spans="1:20" ht="90" x14ac:dyDescent="0.25">
      <c r="A34" s="34" t="s">
        <v>65</v>
      </c>
      <c r="B34" s="39"/>
      <c r="C34" s="39">
        <v>-1148.7067400000001</v>
      </c>
      <c r="D34" s="39"/>
      <c r="E34" s="39"/>
      <c r="F34" s="39"/>
      <c r="G34" s="39"/>
      <c r="H34" s="39"/>
      <c r="I34" s="39"/>
      <c r="J34" s="39"/>
      <c r="K34" s="39"/>
      <c r="L34" s="39"/>
      <c r="M34" s="39"/>
      <c r="N34" s="39"/>
      <c r="O34" s="39"/>
      <c r="P34" s="40">
        <v>-1148.7067400000001</v>
      </c>
      <c r="Q34" s="33"/>
      <c r="R34" s="33"/>
      <c r="S34" s="33"/>
      <c r="T34" s="33"/>
    </row>
    <row r="35" spans="1:20" ht="180" x14ac:dyDescent="0.25">
      <c r="A35" s="34" t="s">
        <v>66</v>
      </c>
      <c r="B35" s="39">
        <v>13368.93259</v>
      </c>
      <c r="C35" s="39">
        <v>5721.6456600000001</v>
      </c>
      <c r="D35" s="39">
        <v>1225</v>
      </c>
      <c r="E35" s="39">
        <v>1032.7991500000001</v>
      </c>
      <c r="F35" s="39">
        <v>425.49473999999998</v>
      </c>
      <c r="G35" s="39">
        <v>701.20600000000002</v>
      </c>
      <c r="H35" s="39">
        <v>492.48</v>
      </c>
      <c r="I35" s="39"/>
      <c r="J35" s="39">
        <v>37.454999999999998</v>
      </c>
      <c r="K35" s="39">
        <v>447.91901999999999</v>
      </c>
      <c r="L35" s="39">
        <v>1303.25747</v>
      </c>
      <c r="M35" s="39">
        <v>941.63900000000001</v>
      </c>
      <c r="N35" s="39">
        <v>984.85</v>
      </c>
      <c r="O35" s="39">
        <v>524.70600000000002</v>
      </c>
      <c r="P35" s="40">
        <v>27207.38463</v>
      </c>
      <c r="Q35" s="33"/>
      <c r="R35" s="33"/>
      <c r="S35" s="33"/>
      <c r="T35" s="33"/>
    </row>
    <row r="36" spans="1:20" ht="30" x14ac:dyDescent="0.25">
      <c r="A36" s="34" t="s">
        <v>67</v>
      </c>
      <c r="B36" s="39">
        <v>50050</v>
      </c>
      <c r="C36" s="39"/>
      <c r="D36" s="39"/>
      <c r="E36" s="39"/>
      <c r="F36" s="39"/>
      <c r="G36" s="39"/>
      <c r="H36" s="39"/>
      <c r="I36" s="39"/>
      <c r="J36" s="39"/>
      <c r="K36" s="39"/>
      <c r="L36" s="39"/>
      <c r="M36" s="39"/>
      <c r="N36" s="39"/>
      <c r="O36" s="39"/>
      <c r="P36" s="40">
        <v>50050</v>
      </c>
      <c r="Q36" s="33"/>
      <c r="R36" s="33"/>
      <c r="S36" s="33"/>
      <c r="T36" s="33"/>
    </row>
    <row r="37" spans="1:20" ht="120" x14ac:dyDescent="0.25">
      <c r="A37" s="34" t="s">
        <v>68</v>
      </c>
      <c r="B37" s="39">
        <v>70970.193289999996</v>
      </c>
      <c r="C37" s="39"/>
      <c r="D37" s="39"/>
      <c r="E37" s="39"/>
      <c r="F37" s="39"/>
      <c r="G37" s="39"/>
      <c r="H37" s="39"/>
      <c r="I37" s="39"/>
      <c r="J37" s="39"/>
      <c r="K37" s="39"/>
      <c r="L37" s="39"/>
      <c r="M37" s="39"/>
      <c r="N37" s="39"/>
      <c r="O37" s="39"/>
      <c r="P37" s="40">
        <v>70970.193289999996</v>
      </c>
      <c r="Q37" s="33"/>
      <c r="R37" s="33"/>
      <c r="S37" s="33"/>
      <c r="T37" s="33"/>
    </row>
    <row r="38" spans="1:20" ht="60" x14ac:dyDescent="0.25">
      <c r="A38" s="34" t="s">
        <v>69</v>
      </c>
      <c r="B38" s="39"/>
      <c r="C38" s="39"/>
      <c r="D38" s="39">
        <v>145.9271</v>
      </c>
      <c r="E38" s="39">
        <v>82.198260000000005</v>
      </c>
      <c r="F38" s="39">
        <v>36.222769999999997</v>
      </c>
      <c r="G38" s="39">
        <v>110.76031999999999</v>
      </c>
      <c r="H38" s="39">
        <v>23.622800000000002</v>
      </c>
      <c r="I38" s="39">
        <v>13.63599</v>
      </c>
      <c r="J38" s="39">
        <v>149.32894999999999</v>
      </c>
      <c r="K38" s="39">
        <v>11.261279999999999</v>
      </c>
      <c r="L38" s="39">
        <v>33.077959999999997</v>
      </c>
      <c r="M38" s="39">
        <v>61.459530000000001</v>
      </c>
      <c r="N38" s="39">
        <v>53.757170000000002</v>
      </c>
      <c r="O38" s="39">
        <v>2.9999999999999997E-4</v>
      </c>
      <c r="P38" s="40">
        <v>721.25243</v>
      </c>
      <c r="Q38" s="33"/>
      <c r="R38" s="33"/>
      <c r="S38" s="33"/>
      <c r="T38" s="33"/>
    </row>
    <row r="39" spans="1:20" ht="75" x14ac:dyDescent="0.25">
      <c r="A39" s="34" t="s">
        <v>70</v>
      </c>
      <c r="B39" s="39">
        <v>3599.5287699999999</v>
      </c>
      <c r="C39" s="39"/>
      <c r="D39" s="39"/>
      <c r="E39" s="39"/>
      <c r="F39" s="39"/>
      <c r="G39" s="39"/>
      <c r="H39" s="39"/>
      <c r="I39" s="39"/>
      <c r="J39" s="39"/>
      <c r="K39" s="39"/>
      <c r="L39" s="39"/>
      <c r="M39" s="39"/>
      <c r="N39" s="39"/>
      <c r="O39" s="39"/>
      <c r="P39" s="40">
        <v>3599.5287699999999</v>
      </c>
      <c r="Q39" s="33"/>
      <c r="R39" s="33"/>
      <c r="S39" s="33"/>
      <c r="T39" s="33"/>
    </row>
    <row r="40" spans="1:20" ht="75" x14ac:dyDescent="0.25">
      <c r="A40" s="34" t="s">
        <v>71</v>
      </c>
      <c r="B40" s="39">
        <v>11974.81133</v>
      </c>
      <c r="C40" s="39">
        <v>3803.2561799999999</v>
      </c>
      <c r="D40" s="39">
        <v>850</v>
      </c>
      <c r="E40" s="39">
        <v>393.85280999999998</v>
      </c>
      <c r="F40" s="39">
        <v>87.98357</v>
      </c>
      <c r="G40" s="39">
        <v>120.6936</v>
      </c>
      <c r="H40" s="39">
        <v>362.8</v>
      </c>
      <c r="I40" s="39"/>
      <c r="J40" s="39">
        <v>2170.28368</v>
      </c>
      <c r="K40" s="39">
        <v>273.18349999999998</v>
      </c>
      <c r="L40" s="39">
        <v>145.00149999999999</v>
      </c>
      <c r="M40" s="39">
        <v>199.18</v>
      </c>
      <c r="N40" s="39">
        <v>191.13</v>
      </c>
      <c r="O40" s="39">
        <v>655.75648999999999</v>
      </c>
      <c r="P40" s="40">
        <v>21227.932659999999</v>
      </c>
      <c r="Q40" s="33"/>
      <c r="R40" s="33"/>
      <c r="S40" s="33"/>
      <c r="T40" s="33"/>
    </row>
    <row r="41" spans="1:20" ht="60" x14ac:dyDescent="0.25">
      <c r="A41" s="34" t="s">
        <v>72</v>
      </c>
      <c r="B41" s="39">
        <v>3641.1565000000001</v>
      </c>
      <c r="C41" s="39">
        <v>1623.9190000000001</v>
      </c>
      <c r="D41" s="39">
        <v>666.39300000000003</v>
      </c>
      <c r="E41" s="39">
        <v>315.05200000000002</v>
      </c>
      <c r="F41" s="39">
        <v>350</v>
      </c>
      <c r="G41" s="39">
        <v>115.05200000000001</v>
      </c>
      <c r="H41" s="39"/>
      <c r="I41" s="39"/>
      <c r="J41" s="39">
        <v>1193.8150000000001</v>
      </c>
      <c r="K41" s="39"/>
      <c r="L41" s="39">
        <v>86.289000000000001</v>
      </c>
      <c r="M41" s="39">
        <v>86.289000000000001</v>
      </c>
      <c r="N41" s="39">
        <v>57.526000000000003</v>
      </c>
      <c r="O41" s="39">
        <v>57.526000000000003</v>
      </c>
      <c r="P41" s="40">
        <v>8193.0174999999999</v>
      </c>
      <c r="Q41" s="33"/>
      <c r="R41" s="33"/>
      <c r="S41" s="33"/>
      <c r="T41" s="33"/>
    </row>
    <row r="42" spans="1:20" ht="75" x14ac:dyDescent="0.25">
      <c r="A42" s="34" t="s">
        <v>73</v>
      </c>
      <c r="B42" s="39"/>
      <c r="C42" s="39"/>
      <c r="D42" s="39"/>
      <c r="E42" s="39"/>
      <c r="F42" s="39">
        <v>43</v>
      </c>
      <c r="G42" s="39"/>
      <c r="H42" s="39"/>
      <c r="I42" s="39"/>
      <c r="J42" s="39"/>
      <c r="K42" s="39"/>
      <c r="L42" s="39"/>
      <c r="M42" s="39"/>
      <c r="N42" s="39"/>
      <c r="O42" s="39"/>
      <c r="P42" s="40">
        <v>43</v>
      </c>
      <c r="Q42" s="33"/>
      <c r="R42" s="33"/>
      <c r="S42" s="33"/>
      <c r="T42" s="33"/>
    </row>
    <row r="43" spans="1:20" x14ac:dyDescent="0.25">
      <c r="A43" s="31" t="s">
        <v>74</v>
      </c>
      <c r="B43" s="40">
        <v>1041914.3578</v>
      </c>
      <c r="C43" s="40">
        <v>341142.19209000003</v>
      </c>
      <c r="D43" s="40">
        <v>83790.546100000007</v>
      </c>
      <c r="E43" s="40">
        <v>52744.777220000004</v>
      </c>
      <c r="F43" s="40">
        <v>14252.37608</v>
      </c>
      <c r="G43" s="40">
        <v>84993.398430000001</v>
      </c>
      <c r="H43" s="40">
        <v>56201.244680000003</v>
      </c>
      <c r="I43" s="40">
        <v>15466.426369999999</v>
      </c>
      <c r="J43" s="40">
        <v>148090.95115000001</v>
      </c>
      <c r="K43" s="40">
        <v>46542.14948</v>
      </c>
      <c r="L43" s="40">
        <v>96566.3076</v>
      </c>
      <c r="M43" s="40">
        <v>99221.88119</v>
      </c>
      <c r="N43" s="40">
        <v>65355.307739999997</v>
      </c>
      <c r="O43" s="40">
        <v>81511.405029999994</v>
      </c>
      <c r="P43" s="40">
        <v>2227793.3209600002</v>
      </c>
      <c r="Q43" s="32"/>
      <c r="R43" s="32"/>
      <c r="S43" s="32"/>
      <c r="T43" s="32"/>
    </row>
  </sheetData>
  <pageMargins left="0.23622047244094491" right="0.15748031496062992" top="0.31496062992125984" bottom="0.31496062992125984" header="0.19685039370078741" footer="0.15748031496062992"/>
  <pageSetup paperSize="9" scale="57"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2023-05-29T01:59:53Z</dcterms:modified>
</cp:coreProperties>
</file>