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Учреждения!$48:$49</definedName>
    <definedName name="_xlnm.Print_Area" localSheetId="1">'Муниципальные районы'!$A$1:$P$24</definedName>
    <definedName name="_xlnm.Print_Area" localSheetId="0">Учреждения!$A$1:$E$81</definedName>
  </definedNames>
  <calcPr calcId="152511"/>
</workbook>
</file>

<file path=xl/calcChain.xml><?xml version="1.0" encoding="utf-8"?>
<calcChain xmlns="http://schemas.openxmlformats.org/spreadsheetml/2006/main">
  <c r="B23" i="2" l="1"/>
  <c r="E44" i="1" s="1"/>
  <c r="E9" i="1" l="1"/>
  <c r="A2" i="2" l="1"/>
  <c r="B2" i="2" s="1"/>
  <c r="C2" i="2" s="1"/>
  <c r="A24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<sst xmlns="http://schemas.openxmlformats.org/spreadsheetml/2006/main" count="120" uniqueCount="119">
  <si>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</si>
  <si>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</si>
  <si>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</si>
  <si>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</si>
  <si>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</si>
  <si>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</si>
  <si>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</si>
  <si>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</si>
  <si>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</si>
  <si>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</si>
  <si>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</si>
  <si>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</si>
  <si>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</si>
  <si>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</si>
  <si>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</si>
  <si>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</si>
  <si>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</si>
  <si>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</si>
  <si>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</si>
  <si>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</si>
  <si>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</si>
  <si>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</si>
  <si>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</si>
  <si>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</si>
  <si>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</si>
  <si>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</si>
  <si>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</si>
  <si>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</si>
  <si>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</si>
  <si>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</si>
  <si>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</si>
  <si>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</si>
  <si>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</si>
  <si>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</si>
  <si>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</si>
  <si>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</si>
  <si>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</si>
  <si>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</si>
  <si>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</si>
  <si>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</si>
  <si>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Строительство и реконструкция (модернизация) объектов питьевого водоснабжения</t>
  </si>
  <si>
    <t>Государственная поддержка отрасли культуры</t>
  </si>
  <si>
    <t>Государственная поддержка отрасли культуры (Государственная поддержка лучших сельских учреждений культуры и их работников)</t>
  </si>
  <si>
    <t>Техническое оснащение региональных и муниципальных музеев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</si>
  <si>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</si>
  <si>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</si>
  <si>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Всего:</t>
  </si>
  <si>
    <t>28.05.2023</t>
  </si>
  <si>
    <t>Законодательное Собрание Камчатского края</t>
  </si>
  <si>
    <t>Контрольно-счетная палата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</si>
  <si>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</si>
  <si>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</si>
  <si>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</si>
  <si>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</si>
  <si>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</si>
  <si>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</si>
  <si>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</si>
  <si>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</si>
  <si>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</si>
  <si>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</si>
  <si>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</si>
  <si>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</si>
  <si>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</si>
  <si>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</si>
  <si>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</si>
  <si>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</si>
  <si>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</si>
  <si>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</si>
  <si>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</si>
  <si>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</si>
  <si>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</si>
  <si>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</si>
  <si>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</si>
  <si>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</si>
  <si>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</si>
  <si>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</si>
  <si>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</si>
  <si>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</si>
  <si>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</si>
  <si>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ИТОГО</t>
  </si>
  <si>
    <t>22.05.2023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</si>
  <si>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</si>
  <si>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</si>
  <si>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</si>
  <si>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</si>
  <si>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</si>
  <si>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</si>
  <si>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</si>
  <si>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</si>
  <si>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</si>
  <si>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</si>
  <si>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</si>
  <si>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в целях софинансирования расходных обязательств субъектов Российской Федерации, возникающих при реализации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</si>
  <si>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</si>
  <si>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</si>
  <si>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</si>
  <si>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</si>
  <si>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</si>
  <si>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</si>
  <si>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на техническое оснащение муниципальных музеев</t>
  </si>
  <si>
    <t>Субсидии бюджетам на реконструкцию и капитальный ремонт муниципальных музеев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</si>
  <si>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</si>
  <si>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</si>
  <si>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</si>
  <si>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</si>
  <si>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</si>
  <si>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</si>
  <si>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</si>
  <si>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</si>
  <si>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</si>
  <si>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</si>
  <si>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</si>
  <si>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</si>
  <si>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</si>
  <si>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Прочие безвозмездные поступления в бюджеты субъектов Российской Федерации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</si>
  <si>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</si>
  <si>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</si>
  <si>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28.05.2023)</t>
  </si>
  <si>
    <t>Привлечение остатков средств на единый счет краевого бюджета с казначейских счетов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</si>
</sst>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66" fontId="17" fillId="0" borderId="4" xfId="1" applyNumberFormat="1" applyFont="1" applyFill="1" applyBorder="1" applyAlignment="1" applyProtection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8" fillId="0" borderId="4" xfId="0" applyFont="1" applyBorder="1" applyAlignment="1">
      <alignment horizontal="left"/>
    </xf>
    <xf numFmtId="164" fontId="2" fillId="0" borderId="4" xfId="0" applyNumberFormat="1" applyFont="1" applyFill="1" applyBorder="1" applyAlignment="1">
      <alignment horizontal="left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zoomScaleNormal="100" zoomScaleSheetLayoutView="100" workbookViewId="0">
      <selection activeCell="J12" sqref="J12"/>
    </sheetView>
  </sheetViews>
  <sheetFormatPr defaultColWidth="8.7109375" defaultRowHeight="15" x14ac:dyDescent="0.25"/>
  <cols>
    <col min="1" max="1" width="69.28515625" style="30" customWidth="1"/>
    <col min="2" max="2" width="13.85546875" style="30" customWidth="1"/>
    <col min="3" max="4" width="14.42578125" style="30" customWidth="1"/>
    <col min="5" max="5" width="13.85546875" style="30" customWidth="1"/>
    <col min="6" max="6" width="12.5703125" style="30" customWidth="1"/>
    <col min="7" max="7" width="16" style="30" bestFit="1" customWidth="1"/>
    <col min="8" max="8" width="8.7109375" style="30"/>
    <col min="9" max="9" width="10.140625" style="30" bestFit="1" customWidth="1"/>
    <col min="10" max="16384" width="8.7109375" style="30"/>
  </cols>
  <sheetData>
    <row r="1" spans="1:9" ht="15.75" x14ac:dyDescent="0.25">
      <c r="A1" s="58" t="s">
        <v>0</v>
      </c>
      <c r="B1" s="58"/>
      <c r="C1" s="58"/>
      <c r="D1" s="58"/>
      <c r="E1" s="58"/>
      <c r="F1" s="36" t="s">
        <v>80</v>
      </c>
      <c r="G1" s="37" t="str">
        <f>TEXT(F1,"[$-FC19]ДД ММММ")</f>
        <v>22 мая</v>
      </c>
      <c r="H1" s="37" t="str">
        <f>TEXT(F1,"[$-FC19]ДД.ММ.ГГГ \г")</f>
        <v>22.05.2023 г</v>
      </c>
    </row>
    <row r="2" spans="1:9" ht="15.75" x14ac:dyDescent="0.25">
      <c r="A2" s="58" t="str">
        <f>CONCATENATE("с ",G1," по ",G2,"ода")</f>
        <v>с 22 мая по 28 мая 2023 года</v>
      </c>
      <c r="B2" s="58"/>
      <c r="C2" s="58"/>
      <c r="D2" s="58"/>
      <c r="E2" s="58"/>
      <c r="F2" s="36" t="s">
        <v>47</v>
      </c>
      <c r="G2" s="37" t="str">
        <f>TEXT(F2,"[$-FC19]ДД ММММ ГГГ \г")</f>
        <v>28 мая 2023 г</v>
      </c>
      <c r="H2" s="37" t="str">
        <f>TEXT(F2,"[$-FC19]ДД.ММ.ГГГ \г")</f>
        <v>28.05.2023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59" t="str">
        <f>CONCATENATE("Остатки средств на ",H1,".")</f>
        <v>Остатки средств на 22.05.2023 г.</v>
      </c>
      <c r="B5" s="60"/>
      <c r="C5" s="60"/>
      <c r="D5" s="61"/>
      <c r="E5" s="44">
        <v>8125877.0999999996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50" t="s">
        <v>2</v>
      </c>
      <c r="B7" s="51"/>
      <c r="C7" s="51"/>
      <c r="D7" s="51"/>
      <c r="E7" s="12"/>
    </row>
    <row r="8" spans="1:9" x14ac:dyDescent="0.25">
      <c r="A8" s="54" t="s">
        <v>118</v>
      </c>
      <c r="B8" s="55"/>
      <c r="C8" s="55"/>
      <c r="D8" s="56"/>
      <c r="E8" s="8">
        <v>-583056.30000000005</v>
      </c>
    </row>
    <row r="9" spans="1:9" x14ac:dyDescent="0.25">
      <c r="A9" s="53" t="s">
        <v>3</v>
      </c>
      <c r="B9" s="51"/>
      <c r="C9" s="51"/>
      <c r="D9" s="51"/>
      <c r="E9" s="13">
        <f>SUM(E10:E43)</f>
        <v>1057304.5</v>
      </c>
    </row>
    <row r="10" spans="1:9" ht="45" customHeight="1" x14ac:dyDescent="0.25">
      <c r="A10" s="57" t="s">
        <v>81</v>
      </c>
      <c r="B10" s="57"/>
      <c r="C10" s="57"/>
      <c r="D10" s="57"/>
      <c r="E10" s="45">
        <v>1415.7</v>
      </c>
    </row>
    <row r="11" spans="1:9" ht="30" customHeight="1" x14ac:dyDescent="0.25">
      <c r="A11" s="57" t="s">
        <v>82</v>
      </c>
      <c r="B11" s="57"/>
      <c r="C11" s="57"/>
      <c r="D11" s="57"/>
      <c r="E11" s="45">
        <v>93.4</v>
      </c>
    </row>
    <row r="12" spans="1:9" ht="30" customHeight="1" x14ac:dyDescent="0.25">
      <c r="A12" s="57" t="s">
        <v>83</v>
      </c>
      <c r="B12" s="57"/>
      <c r="C12" s="57"/>
      <c r="D12" s="57"/>
      <c r="E12" s="45">
        <v>41137.599999999999</v>
      </c>
    </row>
    <row r="13" spans="1:9" ht="38.25" customHeight="1" x14ac:dyDescent="0.25">
      <c r="A13" s="57" t="s">
        <v>84</v>
      </c>
      <c r="B13" s="57"/>
      <c r="C13" s="57"/>
      <c r="D13" s="57"/>
      <c r="E13" s="45">
        <v>50.2</v>
      </c>
    </row>
    <row r="14" spans="1:9" ht="40.5" customHeight="1" x14ac:dyDescent="0.25">
      <c r="A14" s="57" t="s">
        <v>85</v>
      </c>
      <c r="B14" s="57"/>
      <c r="C14" s="57"/>
      <c r="D14" s="57"/>
      <c r="E14" s="45">
        <v>490.1</v>
      </c>
    </row>
    <row r="15" spans="1:9" ht="40.5" customHeight="1" x14ac:dyDescent="0.25">
      <c r="A15" s="57" t="s">
        <v>86</v>
      </c>
      <c r="B15" s="57"/>
      <c r="C15" s="57"/>
      <c r="D15" s="57"/>
      <c r="E15" s="45">
        <v>1900</v>
      </c>
    </row>
    <row r="16" spans="1:9" ht="20.25" customHeight="1" x14ac:dyDescent="0.25">
      <c r="A16" s="57" t="s">
        <v>87</v>
      </c>
      <c r="B16" s="57"/>
      <c r="C16" s="57"/>
      <c r="D16" s="57"/>
      <c r="E16" s="45">
        <v>313.89999999999998</v>
      </c>
    </row>
    <row r="17" spans="1:5" ht="16.5" customHeight="1" x14ac:dyDescent="0.25">
      <c r="A17" s="57" t="s">
        <v>88</v>
      </c>
      <c r="B17" s="57"/>
      <c r="C17" s="57"/>
      <c r="D17" s="57"/>
      <c r="E17" s="45">
        <v>959.3</v>
      </c>
    </row>
    <row r="18" spans="1:5" ht="18.75" customHeight="1" x14ac:dyDescent="0.25">
      <c r="A18" s="57" t="s">
        <v>89</v>
      </c>
      <c r="B18" s="57"/>
      <c r="C18" s="57"/>
      <c r="D18" s="57"/>
      <c r="E18" s="45">
        <v>25</v>
      </c>
    </row>
    <row r="19" spans="1:5" ht="30" customHeight="1" x14ac:dyDescent="0.25">
      <c r="A19" s="57" t="s">
        <v>90</v>
      </c>
      <c r="B19" s="57"/>
      <c r="C19" s="57"/>
      <c r="D19" s="57"/>
      <c r="E19" s="45">
        <v>63090.6</v>
      </c>
    </row>
    <row r="20" spans="1:5" ht="30" customHeight="1" x14ac:dyDescent="0.25">
      <c r="A20" s="57" t="s">
        <v>91</v>
      </c>
      <c r="B20" s="57"/>
      <c r="C20" s="57"/>
      <c r="D20" s="57"/>
      <c r="E20" s="45">
        <v>1623.9</v>
      </c>
    </row>
    <row r="21" spans="1:5" ht="42" customHeight="1" x14ac:dyDescent="0.25">
      <c r="A21" s="57" t="s">
        <v>92</v>
      </c>
      <c r="B21" s="57"/>
      <c r="C21" s="57"/>
      <c r="D21" s="57"/>
      <c r="E21" s="45">
        <v>299.89999999999998</v>
      </c>
    </row>
    <row r="22" spans="1:5" ht="39" customHeight="1" x14ac:dyDescent="0.25">
      <c r="A22" s="57" t="s">
        <v>93</v>
      </c>
      <c r="B22" s="57"/>
      <c r="C22" s="57"/>
      <c r="D22" s="57"/>
      <c r="E22" s="45">
        <v>92.6</v>
      </c>
    </row>
    <row r="23" spans="1:5" ht="30" customHeight="1" x14ac:dyDescent="0.25">
      <c r="A23" s="57" t="s">
        <v>94</v>
      </c>
      <c r="B23" s="57"/>
      <c r="C23" s="57"/>
      <c r="D23" s="57"/>
      <c r="E23" s="45">
        <v>758.4</v>
      </c>
    </row>
    <row r="24" spans="1:5" ht="30" customHeight="1" x14ac:dyDescent="0.25">
      <c r="A24" s="57" t="s">
        <v>95</v>
      </c>
      <c r="B24" s="57"/>
      <c r="C24" s="57"/>
      <c r="D24" s="57"/>
      <c r="E24" s="45">
        <v>183.4</v>
      </c>
    </row>
    <row r="25" spans="1:5" ht="30" customHeight="1" x14ac:dyDescent="0.25">
      <c r="A25" s="57" t="s">
        <v>96</v>
      </c>
      <c r="B25" s="57"/>
      <c r="C25" s="57"/>
      <c r="D25" s="57"/>
      <c r="E25" s="45">
        <v>158.9</v>
      </c>
    </row>
    <row r="26" spans="1:5" ht="19.5" customHeight="1" x14ac:dyDescent="0.25">
      <c r="A26" s="57" t="s">
        <v>97</v>
      </c>
      <c r="B26" s="57"/>
      <c r="C26" s="57"/>
      <c r="D26" s="57"/>
      <c r="E26" s="45">
        <v>122</v>
      </c>
    </row>
    <row r="27" spans="1:5" ht="30" customHeight="1" x14ac:dyDescent="0.25">
      <c r="A27" s="57" t="s">
        <v>98</v>
      </c>
      <c r="B27" s="57"/>
      <c r="C27" s="57"/>
      <c r="D27" s="57"/>
      <c r="E27" s="45">
        <v>540.20000000000005</v>
      </c>
    </row>
    <row r="28" spans="1:5" ht="22.5" customHeight="1" x14ac:dyDescent="0.25">
      <c r="A28" s="57" t="s">
        <v>99</v>
      </c>
      <c r="B28" s="57"/>
      <c r="C28" s="57"/>
      <c r="D28" s="57"/>
      <c r="E28" s="45">
        <v>443.5</v>
      </c>
    </row>
    <row r="29" spans="1:5" ht="21" customHeight="1" x14ac:dyDescent="0.25">
      <c r="A29" s="57" t="s">
        <v>100</v>
      </c>
      <c r="B29" s="57"/>
      <c r="C29" s="57"/>
      <c r="D29" s="57"/>
      <c r="E29" s="45">
        <v>5684.5</v>
      </c>
    </row>
    <row r="30" spans="1:5" ht="30" customHeight="1" x14ac:dyDescent="0.25">
      <c r="A30" s="57" t="s">
        <v>101</v>
      </c>
      <c r="B30" s="57"/>
      <c r="C30" s="57"/>
      <c r="D30" s="57"/>
      <c r="E30" s="45">
        <v>0.5</v>
      </c>
    </row>
    <row r="31" spans="1:5" ht="18" customHeight="1" x14ac:dyDescent="0.25">
      <c r="A31" s="57" t="s">
        <v>102</v>
      </c>
      <c r="B31" s="57"/>
      <c r="C31" s="57"/>
      <c r="D31" s="57"/>
      <c r="E31" s="45">
        <v>671.6</v>
      </c>
    </row>
    <row r="32" spans="1:5" ht="30" customHeight="1" x14ac:dyDescent="0.25">
      <c r="A32" s="57" t="s">
        <v>103</v>
      </c>
      <c r="B32" s="57"/>
      <c r="C32" s="57"/>
      <c r="D32" s="57"/>
      <c r="E32" s="45">
        <v>68.599999999999994</v>
      </c>
    </row>
    <row r="33" spans="1:5" ht="17.25" customHeight="1" x14ac:dyDescent="0.25">
      <c r="A33" s="57" t="s">
        <v>104</v>
      </c>
      <c r="B33" s="57"/>
      <c r="C33" s="57"/>
      <c r="D33" s="57"/>
      <c r="E33" s="45">
        <v>4022.2</v>
      </c>
    </row>
    <row r="34" spans="1:5" ht="39" customHeight="1" x14ac:dyDescent="0.25">
      <c r="A34" s="57" t="s">
        <v>105</v>
      </c>
      <c r="B34" s="57"/>
      <c r="C34" s="57"/>
      <c r="D34" s="57"/>
      <c r="E34" s="45">
        <v>2432.9</v>
      </c>
    </row>
    <row r="35" spans="1:5" ht="39.75" customHeight="1" x14ac:dyDescent="0.25">
      <c r="A35" s="57" t="s">
        <v>106</v>
      </c>
      <c r="B35" s="57"/>
      <c r="C35" s="57"/>
      <c r="D35" s="57"/>
      <c r="E35" s="45">
        <v>4331.1000000000004</v>
      </c>
    </row>
    <row r="36" spans="1:5" ht="18" customHeight="1" x14ac:dyDescent="0.25">
      <c r="A36" s="57" t="s">
        <v>107</v>
      </c>
      <c r="B36" s="57"/>
      <c r="C36" s="57"/>
      <c r="D36" s="57"/>
      <c r="E36" s="45">
        <v>1428.2</v>
      </c>
    </row>
    <row r="37" spans="1:5" ht="30" customHeight="1" x14ac:dyDescent="0.25">
      <c r="A37" s="57" t="s">
        <v>108</v>
      </c>
      <c r="B37" s="57"/>
      <c r="C37" s="57"/>
      <c r="D37" s="57"/>
      <c r="E37" s="45">
        <v>569.29999999999995</v>
      </c>
    </row>
    <row r="38" spans="1:5" ht="30" customHeight="1" x14ac:dyDescent="0.25">
      <c r="A38" s="57" t="s">
        <v>109</v>
      </c>
      <c r="B38" s="57"/>
      <c r="C38" s="57"/>
      <c r="D38" s="57"/>
      <c r="E38" s="45">
        <v>38.700000000000003</v>
      </c>
    </row>
    <row r="39" spans="1:5" ht="30" customHeight="1" x14ac:dyDescent="0.25">
      <c r="A39" s="57" t="s">
        <v>110</v>
      </c>
      <c r="B39" s="57"/>
      <c r="C39" s="57"/>
      <c r="D39" s="57"/>
      <c r="E39" s="45">
        <v>673</v>
      </c>
    </row>
    <row r="40" spans="1:5" ht="30" customHeight="1" x14ac:dyDescent="0.25">
      <c r="A40" s="57" t="s">
        <v>111</v>
      </c>
      <c r="B40" s="57"/>
      <c r="C40" s="57"/>
      <c r="D40" s="57"/>
      <c r="E40" s="45">
        <v>58271.9</v>
      </c>
    </row>
    <row r="41" spans="1:5" ht="30" customHeight="1" x14ac:dyDescent="0.25">
      <c r="A41" s="57" t="s">
        <v>112</v>
      </c>
      <c r="B41" s="57"/>
      <c r="C41" s="57"/>
      <c r="D41" s="57"/>
      <c r="E41" s="45">
        <v>1559.3</v>
      </c>
    </row>
    <row r="42" spans="1:5" ht="14.25" customHeight="1" x14ac:dyDescent="0.25">
      <c r="A42" s="57" t="s">
        <v>113</v>
      </c>
      <c r="B42" s="57"/>
      <c r="C42" s="57"/>
      <c r="D42" s="57"/>
      <c r="E42" s="45">
        <v>0.4</v>
      </c>
    </row>
    <row r="43" spans="1:5" ht="16.5" customHeight="1" x14ac:dyDescent="0.25">
      <c r="A43" s="57" t="s">
        <v>114</v>
      </c>
      <c r="B43" s="57"/>
      <c r="C43" s="57"/>
      <c r="D43" s="57"/>
      <c r="E43" s="45">
        <v>863853.7</v>
      </c>
    </row>
    <row r="44" spans="1:5" x14ac:dyDescent="0.25">
      <c r="A44" s="64" t="s">
        <v>115</v>
      </c>
      <c r="B44" s="52"/>
      <c r="C44" s="52"/>
      <c r="D44" s="52"/>
      <c r="E44" s="13">
        <f>'Муниципальные районы'!B24-Учреждения!E5+'Муниципальные районы'!B23</f>
        <v>594078.3541900008</v>
      </c>
    </row>
    <row r="45" spans="1:5" x14ac:dyDescent="0.25">
      <c r="A45" s="65" t="s">
        <v>116</v>
      </c>
      <c r="B45" s="66"/>
      <c r="C45" s="66"/>
      <c r="D45" s="66"/>
      <c r="E45" s="13"/>
    </row>
    <row r="46" spans="1:5" ht="90" customHeight="1" x14ac:dyDescent="0.25">
      <c r="A46" s="62" t="s">
        <v>117</v>
      </c>
      <c r="B46" s="63"/>
      <c r="C46" s="63"/>
      <c r="D46" s="63"/>
      <c r="E46" s="12">
        <v>10484677.6</v>
      </c>
    </row>
    <row r="47" spans="1:5" x14ac:dyDescent="0.25">
      <c r="A47" s="14"/>
      <c r="B47" s="15"/>
      <c r="C47" s="15"/>
      <c r="D47" s="6"/>
      <c r="E47" s="16"/>
    </row>
    <row r="48" spans="1:5" x14ac:dyDescent="0.25">
      <c r="A48" s="46" t="s">
        <v>12</v>
      </c>
      <c r="B48" s="48" t="s">
        <v>4</v>
      </c>
      <c r="C48" s="49" t="s">
        <v>5</v>
      </c>
      <c r="D48" s="49"/>
      <c r="E48" s="49"/>
    </row>
    <row r="49" spans="1:6" ht="90" x14ac:dyDescent="0.25">
      <c r="A49" s="47"/>
      <c r="B49" s="48"/>
      <c r="C49" s="17" t="s">
        <v>6</v>
      </c>
      <c r="D49" s="17" t="s">
        <v>7</v>
      </c>
      <c r="E49" s="17" t="s">
        <v>8</v>
      </c>
    </row>
    <row r="50" spans="1:6" x14ac:dyDescent="0.25">
      <c r="A50" s="18" t="s">
        <v>48</v>
      </c>
      <c r="B50" s="41">
        <v>3817.0799499999998</v>
      </c>
      <c r="C50" s="41">
        <v>3481.62345</v>
      </c>
      <c r="D50" s="41"/>
      <c r="E50" s="41"/>
      <c r="F50" s="40"/>
    </row>
    <row r="51" spans="1:6" x14ac:dyDescent="0.25">
      <c r="A51" s="18" t="s">
        <v>49</v>
      </c>
      <c r="B51" s="41">
        <v>200</v>
      </c>
      <c r="C51" s="41"/>
      <c r="D51" s="41"/>
      <c r="E51" s="41"/>
      <c r="F51" s="40"/>
    </row>
    <row r="52" spans="1:6" x14ac:dyDescent="0.25">
      <c r="A52" s="18" t="s">
        <v>50</v>
      </c>
      <c r="B52" s="41">
        <v>846.83744999999999</v>
      </c>
      <c r="C52" s="41">
        <v>436.72500000000002</v>
      </c>
      <c r="D52" s="41">
        <v>756.89094999999998</v>
      </c>
      <c r="E52" s="41">
        <v>70</v>
      </c>
      <c r="F52" s="40"/>
    </row>
    <row r="53" spans="1:6" ht="30" x14ac:dyDescent="0.25">
      <c r="A53" s="18" t="s">
        <v>51</v>
      </c>
      <c r="B53" s="41">
        <v>39483.17929</v>
      </c>
      <c r="C53" s="41">
        <v>70</v>
      </c>
      <c r="D53" s="41"/>
      <c r="E53" s="41"/>
      <c r="F53" s="40"/>
    </row>
    <row r="54" spans="1:6" x14ac:dyDescent="0.25">
      <c r="A54" s="18" t="s">
        <v>52</v>
      </c>
      <c r="B54" s="41">
        <v>181.85</v>
      </c>
      <c r="C54" s="41"/>
      <c r="D54" s="41"/>
      <c r="E54" s="41"/>
      <c r="F54" s="40"/>
    </row>
    <row r="55" spans="1:6" x14ac:dyDescent="0.25">
      <c r="A55" s="18" t="s">
        <v>53</v>
      </c>
      <c r="B55" s="41">
        <v>2.6989999999999998</v>
      </c>
      <c r="C55" s="41"/>
      <c r="D55" s="41"/>
      <c r="E55" s="41"/>
      <c r="F55" s="40"/>
    </row>
    <row r="56" spans="1:6" ht="30" x14ac:dyDescent="0.25">
      <c r="A56" s="18" t="s">
        <v>54</v>
      </c>
      <c r="B56" s="41">
        <v>293769.55843999999</v>
      </c>
      <c r="C56" s="41"/>
      <c r="D56" s="41"/>
      <c r="E56" s="41"/>
      <c r="F56" s="40"/>
    </row>
    <row r="57" spans="1:6" x14ac:dyDescent="0.25">
      <c r="A57" s="18" t="s">
        <v>55</v>
      </c>
      <c r="B57" s="41">
        <v>7932</v>
      </c>
      <c r="C57" s="41">
        <v>4500</v>
      </c>
      <c r="D57" s="41">
        <v>3372</v>
      </c>
      <c r="E57" s="41"/>
      <c r="F57" s="40"/>
    </row>
    <row r="58" spans="1:6" x14ac:dyDescent="0.25">
      <c r="A58" s="18" t="s">
        <v>56</v>
      </c>
      <c r="B58" s="41">
        <v>112350.38710000001</v>
      </c>
      <c r="C58" s="41">
        <v>700</v>
      </c>
      <c r="D58" s="41"/>
      <c r="E58" s="41">
        <v>6122.8530000000001</v>
      </c>
      <c r="F58" s="40"/>
    </row>
    <row r="59" spans="1:6" x14ac:dyDescent="0.25">
      <c r="A59" s="18" t="s">
        <v>57</v>
      </c>
      <c r="B59" s="41">
        <v>20658.854650000001</v>
      </c>
      <c r="C59" s="41">
        <v>500</v>
      </c>
      <c r="D59" s="41">
        <v>50</v>
      </c>
      <c r="E59" s="41"/>
      <c r="F59" s="40"/>
    </row>
    <row r="60" spans="1:6" x14ac:dyDescent="0.25">
      <c r="A60" s="18" t="s">
        <v>58</v>
      </c>
      <c r="B60" s="41">
        <v>44405.457770000001</v>
      </c>
      <c r="C60" s="41">
        <v>-278.57220000000001</v>
      </c>
      <c r="D60" s="41">
        <v>-65.148960000000002</v>
      </c>
      <c r="E60" s="41">
        <v>18687.269219999998</v>
      </c>
      <c r="F60" s="40"/>
    </row>
    <row r="61" spans="1:6" ht="30" x14ac:dyDescent="0.25">
      <c r="A61" s="18" t="s">
        <v>59</v>
      </c>
      <c r="B61" s="41">
        <v>33310.635020000002</v>
      </c>
      <c r="C61" s="41">
        <v>3200</v>
      </c>
      <c r="D61" s="41"/>
      <c r="E61" s="41">
        <v>28980.06021</v>
      </c>
      <c r="F61" s="40"/>
    </row>
    <row r="62" spans="1:6" x14ac:dyDescent="0.25">
      <c r="A62" s="18" t="s">
        <v>60</v>
      </c>
      <c r="B62" s="41">
        <v>19767.989229999999</v>
      </c>
      <c r="C62" s="41"/>
      <c r="D62" s="41"/>
      <c r="E62" s="41"/>
      <c r="F62" s="40"/>
    </row>
    <row r="63" spans="1:6" x14ac:dyDescent="0.25">
      <c r="A63" s="18" t="s">
        <v>61</v>
      </c>
      <c r="B63" s="41">
        <v>2145.05456</v>
      </c>
      <c r="C63" s="41"/>
      <c r="D63" s="41">
        <v>20.730699999999999</v>
      </c>
      <c r="E63" s="41">
        <v>62.506</v>
      </c>
      <c r="F63" s="40"/>
    </row>
    <row r="64" spans="1:6" x14ac:dyDescent="0.25">
      <c r="A64" s="18" t="s">
        <v>62</v>
      </c>
      <c r="B64" s="41">
        <v>16696.18</v>
      </c>
      <c r="C64" s="41">
        <v>8364.2075800000002</v>
      </c>
      <c r="D64" s="41">
        <v>7301.5604199999998</v>
      </c>
      <c r="E64" s="41"/>
      <c r="F64" s="40"/>
    </row>
    <row r="65" spans="1:6" ht="30" x14ac:dyDescent="0.25">
      <c r="A65" s="18" t="s">
        <v>63</v>
      </c>
      <c r="B65" s="41">
        <v>89.5535</v>
      </c>
      <c r="C65" s="41"/>
      <c r="D65" s="41"/>
      <c r="E65" s="41"/>
      <c r="F65" s="40"/>
    </row>
    <row r="66" spans="1:6" x14ac:dyDescent="0.25">
      <c r="A66" s="18" t="s">
        <v>64</v>
      </c>
      <c r="B66" s="41">
        <v>5782.5198799999998</v>
      </c>
      <c r="C66" s="41">
        <v>1975.7751900000001</v>
      </c>
      <c r="D66" s="41">
        <v>451.03377</v>
      </c>
      <c r="E66" s="41">
        <v>288.77499999999998</v>
      </c>
      <c r="F66" s="40"/>
    </row>
    <row r="67" spans="1:6" x14ac:dyDescent="0.25">
      <c r="A67" s="18" t="s">
        <v>65</v>
      </c>
      <c r="B67" s="41">
        <v>10.41</v>
      </c>
      <c r="C67" s="41"/>
      <c r="D67" s="41"/>
      <c r="E67" s="41"/>
      <c r="F67" s="40"/>
    </row>
    <row r="68" spans="1:6" x14ac:dyDescent="0.25">
      <c r="A68" s="18" t="s">
        <v>66</v>
      </c>
      <c r="B68" s="41">
        <v>211596.21366000001</v>
      </c>
      <c r="C68" s="41"/>
      <c r="D68" s="41">
        <v>1229</v>
      </c>
      <c r="E68" s="41"/>
      <c r="F68" s="40"/>
    </row>
    <row r="69" spans="1:6" x14ac:dyDescent="0.25">
      <c r="A69" s="18" t="s">
        <v>67</v>
      </c>
      <c r="B69" s="41">
        <v>-17.574999999999999</v>
      </c>
      <c r="C69" s="41"/>
      <c r="D69" s="41"/>
      <c r="E69" s="41"/>
      <c r="F69" s="40"/>
    </row>
    <row r="70" spans="1:6" x14ac:dyDescent="0.25">
      <c r="A70" s="18" t="s">
        <v>68</v>
      </c>
      <c r="B70" s="41">
        <v>1190.8855699999999</v>
      </c>
      <c r="C70" s="41">
        <v>334.36200000000002</v>
      </c>
      <c r="D70" s="41">
        <v>822.98356999999999</v>
      </c>
      <c r="E70" s="41"/>
      <c r="F70" s="40"/>
    </row>
    <row r="71" spans="1:6" x14ac:dyDescent="0.25">
      <c r="A71" s="18" t="s">
        <v>69</v>
      </c>
      <c r="B71" s="41">
        <v>462.06975</v>
      </c>
      <c r="C71" s="41">
        <v>163.04474999999999</v>
      </c>
      <c r="D71" s="41"/>
      <c r="E71" s="41"/>
      <c r="F71" s="40"/>
    </row>
    <row r="72" spans="1:6" x14ac:dyDescent="0.25">
      <c r="A72" s="18" t="s">
        <v>70</v>
      </c>
      <c r="B72" s="41">
        <v>192.2852</v>
      </c>
      <c r="C72" s="41"/>
      <c r="D72" s="41">
        <v>-100</v>
      </c>
      <c r="E72" s="41"/>
      <c r="F72" s="40"/>
    </row>
    <row r="73" spans="1:6" x14ac:dyDescent="0.25">
      <c r="A73" s="18" t="s">
        <v>71</v>
      </c>
      <c r="B73" s="41">
        <v>2843.2139999999999</v>
      </c>
      <c r="C73" s="41"/>
      <c r="D73" s="41"/>
      <c r="E73" s="41"/>
      <c r="F73" s="40"/>
    </row>
    <row r="74" spans="1:6" x14ac:dyDescent="0.25">
      <c r="A74" s="18" t="s">
        <v>72</v>
      </c>
      <c r="B74" s="41">
        <v>3787.55881</v>
      </c>
      <c r="C74" s="41">
        <v>3116.0544300000001</v>
      </c>
      <c r="D74" s="41">
        <v>694.43748000000005</v>
      </c>
      <c r="E74" s="41"/>
      <c r="F74" s="40"/>
    </row>
    <row r="75" spans="1:6" x14ac:dyDescent="0.25">
      <c r="A75" s="18" t="s">
        <v>73</v>
      </c>
      <c r="B75" s="41">
        <v>799.05949999999996</v>
      </c>
      <c r="C75" s="41">
        <v>692.62472000000002</v>
      </c>
      <c r="D75" s="41">
        <v>20</v>
      </c>
      <c r="E75" s="41"/>
      <c r="F75" s="40"/>
    </row>
    <row r="76" spans="1:6" x14ac:dyDescent="0.25">
      <c r="A76" s="18" t="s">
        <v>74</v>
      </c>
      <c r="B76" s="41">
        <v>468.17646999999999</v>
      </c>
      <c r="C76" s="41">
        <v>265.91374000000002</v>
      </c>
      <c r="D76" s="41">
        <v>176.47372999999999</v>
      </c>
      <c r="E76" s="41"/>
      <c r="F76" s="40"/>
    </row>
    <row r="77" spans="1:6" ht="30" x14ac:dyDescent="0.25">
      <c r="A77" s="18" t="s">
        <v>75</v>
      </c>
      <c r="B77" s="41">
        <v>-155.39493999999999</v>
      </c>
      <c r="C77" s="41"/>
      <c r="D77" s="41"/>
      <c r="E77" s="41"/>
      <c r="F77" s="40"/>
    </row>
    <row r="78" spans="1:6" ht="30" x14ac:dyDescent="0.25">
      <c r="A78" s="18" t="s">
        <v>76</v>
      </c>
      <c r="B78" s="41">
        <v>2375.6051200000002</v>
      </c>
      <c r="C78" s="41"/>
      <c r="D78" s="41"/>
      <c r="E78" s="41"/>
      <c r="F78" s="40"/>
    </row>
    <row r="79" spans="1:6" ht="30" x14ac:dyDescent="0.25">
      <c r="A79" s="18" t="s">
        <v>77</v>
      </c>
      <c r="B79" s="41">
        <v>532.30925000000002</v>
      </c>
      <c r="C79" s="41">
        <v>280</v>
      </c>
      <c r="D79" s="41"/>
      <c r="E79" s="41">
        <v>67.212000000000003</v>
      </c>
      <c r="F79" s="40"/>
    </row>
    <row r="80" spans="1:6" x14ac:dyDescent="0.25">
      <c r="A80" s="18" t="s">
        <v>78</v>
      </c>
      <c r="B80" s="41">
        <v>135</v>
      </c>
      <c r="C80" s="41"/>
      <c r="D80" s="41"/>
      <c r="E80" s="41"/>
      <c r="F80" s="40"/>
    </row>
    <row r="81" spans="1:6" x14ac:dyDescent="0.25">
      <c r="A81" s="19" t="s">
        <v>79</v>
      </c>
      <c r="B81" s="42">
        <v>825659.65323000005</v>
      </c>
      <c r="C81" s="42">
        <v>27801.75866</v>
      </c>
      <c r="D81" s="42">
        <v>14729.961660000001</v>
      </c>
      <c r="E81" s="42">
        <v>54278.675430000003</v>
      </c>
      <c r="F81" s="40"/>
    </row>
    <row r="82" spans="1:6" x14ac:dyDescent="0.25">
      <c r="B82" s="40"/>
      <c r="C82" s="40"/>
      <c r="D82" s="40"/>
      <c r="E82" s="40"/>
    </row>
  </sheetData>
  <mergeCells count="46">
    <mergeCell ref="A46:D46"/>
    <mergeCell ref="A44:D44"/>
    <mergeCell ref="A45:D45"/>
    <mergeCell ref="A15:D15"/>
    <mergeCell ref="A10:D10"/>
    <mergeCell ref="A11:D11"/>
    <mergeCell ref="A12:D12"/>
    <mergeCell ref="A13:D13"/>
    <mergeCell ref="A14:D14"/>
    <mergeCell ref="A39:D39"/>
    <mergeCell ref="A40:D40"/>
    <mergeCell ref="A41:D41"/>
    <mergeCell ref="A42:D42"/>
    <mergeCell ref="A43:D43"/>
    <mergeCell ref="A36:D36"/>
    <mergeCell ref="A37:D37"/>
    <mergeCell ref="A38:D38"/>
    <mergeCell ref="A34:D34"/>
    <mergeCell ref="A35:D35"/>
    <mergeCell ref="A31:D31"/>
    <mergeCell ref="A32:D32"/>
    <mergeCell ref="A33:D33"/>
    <mergeCell ref="A29:D29"/>
    <mergeCell ref="A30:D30"/>
    <mergeCell ref="A1:E1"/>
    <mergeCell ref="A2:E2"/>
    <mergeCell ref="A5:D5"/>
    <mergeCell ref="A21:D21"/>
    <mergeCell ref="A22:D22"/>
    <mergeCell ref="A19:D19"/>
    <mergeCell ref="A20:D20"/>
    <mergeCell ref="A48:A49"/>
    <mergeCell ref="B48:B49"/>
    <mergeCell ref="C48:E48"/>
    <mergeCell ref="A7:D7"/>
    <mergeCell ref="A9:D9"/>
    <mergeCell ref="A8:D8"/>
    <mergeCell ref="A16:D16"/>
    <mergeCell ref="A17:D17"/>
    <mergeCell ref="A18:D18"/>
    <mergeCell ref="A23:D23"/>
    <mergeCell ref="A26:D26"/>
    <mergeCell ref="A27:D27"/>
    <mergeCell ref="A28:D28"/>
    <mergeCell ref="A24:D24"/>
    <mergeCell ref="A25:D25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Footer>&amp;C&amp;P</oddFooter>
  </headerFooter>
  <rowBreaks count="1" manualBreakCount="1">
    <brk id="4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BreakPreview" topLeftCell="A16" zoomScaleNormal="100" zoomScaleSheetLayoutView="100" workbookViewId="0">
      <selection activeCell="C36" sqref="C36"/>
    </sheetView>
  </sheetViews>
  <sheetFormatPr defaultColWidth="8.7109375" defaultRowHeight="15" x14ac:dyDescent="0.25"/>
  <cols>
    <col min="1" max="1" width="38.28515625" style="30" customWidth="1"/>
    <col min="2" max="2" width="13.140625" style="30" customWidth="1"/>
    <col min="3" max="3" width="10.5703125" style="30" customWidth="1"/>
    <col min="4" max="4" width="11.42578125" style="30" customWidth="1"/>
    <col min="5" max="5" width="13.140625" style="30" customWidth="1"/>
    <col min="6" max="6" width="12.140625" style="30" customWidth="1"/>
    <col min="7" max="7" width="12.5703125" style="30" customWidth="1"/>
    <col min="8" max="8" width="12.7109375" style="30" customWidth="1"/>
    <col min="9" max="9" width="10.85546875" style="30" customWidth="1"/>
    <col min="10" max="10" width="12.7109375" style="30" customWidth="1"/>
    <col min="11" max="11" width="11" style="30" customWidth="1"/>
    <col min="12" max="13" width="11.85546875" style="30" customWidth="1"/>
    <col min="14" max="14" width="11.140625" style="30" customWidth="1"/>
    <col min="15" max="15" width="11.5703125" style="30" customWidth="1"/>
    <col min="16" max="16384" width="8.7109375" style="30"/>
  </cols>
  <sheetData>
    <row r="1" spans="1:20" s="27" customFormat="1" ht="15.75" x14ac:dyDescent="0.25">
      <c r="A1" s="26" t="s">
        <v>47</v>
      </c>
      <c r="C1" s="28" t="s">
        <v>11</v>
      </c>
    </row>
    <row r="2" spans="1:20" x14ac:dyDescent="0.25">
      <c r="A2" s="29" t="str">
        <f>TEXT(EndData2,"[$-FC19]ДД.ММ.ГГГ")</f>
        <v>28.05.2023</v>
      </c>
      <c r="B2" s="29">
        <f>A2+1</f>
        <v>45075</v>
      </c>
      <c r="C2" s="25" t="str">
        <f>TEXT(B2,"[$-FC19]ДД.ММ.ГГГ")</f>
        <v>29.05.2023</v>
      </c>
      <c r="P2" s="31" t="s">
        <v>10</v>
      </c>
    </row>
    <row r="3" spans="1:20" ht="51.75" customHeight="1" x14ac:dyDescent="0.25">
      <c r="A3" s="22" t="s">
        <v>13</v>
      </c>
      <c r="B3" s="32" t="s">
        <v>14</v>
      </c>
      <c r="C3" s="33" t="s">
        <v>15</v>
      </c>
      <c r="D3" s="33" t="s">
        <v>16</v>
      </c>
      <c r="E3" s="33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3" t="s">
        <v>23</v>
      </c>
      <c r="L3" s="33" t="s">
        <v>24</v>
      </c>
      <c r="M3" s="33" t="s">
        <v>25</v>
      </c>
      <c r="N3" s="33" t="s">
        <v>26</v>
      </c>
      <c r="O3" s="33" t="s">
        <v>27</v>
      </c>
      <c r="P3" s="34" t="s">
        <v>9</v>
      </c>
    </row>
    <row r="4" spans="1:20" ht="26.25" x14ac:dyDescent="0.25">
      <c r="A4" s="20" t="s">
        <v>29</v>
      </c>
      <c r="B4" s="23"/>
      <c r="C4" s="23">
        <v>17500</v>
      </c>
      <c r="D4" s="23">
        <v>1500</v>
      </c>
      <c r="E4" s="23"/>
      <c r="F4" s="23"/>
      <c r="G4" s="23">
        <v>20000</v>
      </c>
      <c r="H4" s="23"/>
      <c r="I4" s="23"/>
      <c r="J4" s="23"/>
      <c r="K4" s="23"/>
      <c r="L4" s="23"/>
      <c r="M4" s="23"/>
      <c r="N4" s="23"/>
      <c r="O4" s="23"/>
      <c r="P4" s="43">
        <v>39000</v>
      </c>
      <c r="Q4" s="31"/>
      <c r="R4" s="31"/>
      <c r="S4" s="31"/>
      <c r="T4" s="31"/>
    </row>
    <row r="5" spans="1:20" ht="102.75" x14ac:dyDescent="0.25">
      <c r="A5" s="20" t="s">
        <v>30</v>
      </c>
      <c r="B5" s="23">
        <v>411.74959000000001</v>
      </c>
      <c r="C5" s="23">
        <v>6636.9025099999999</v>
      </c>
      <c r="D5" s="23"/>
      <c r="E5" s="23"/>
      <c r="F5" s="23"/>
      <c r="G5" s="23">
        <v>1429.38591</v>
      </c>
      <c r="H5" s="23"/>
      <c r="I5" s="23">
        <v>300</v>
      </c>
      <c r="J5" s="23"/>
      <c r="K5" s="23"/>
      <c r="L5" s="23"/>
      <c r="M5" s="23"/>
      <c r="N5" s="23"/>
      <c r="O5" s="23"/>
      <c r="P5" s="43">
        <v>8778.0380100000002</v>
      </c>
      <c r="Q5" s="31"/>
      <c r="R5" s="31"/>
      <c r="S5" s="31"/>
      <c r="T5" s="31"/>
    </row>
    <row r="6" spans="1:20" ht="80.25" customHeight="1" x14ac:dyDescent="0.25">
      <c r="A6" s="20" t="s">
        <v>31</v>
      </c>
      <c r="B6" s="23"/>
      <c r="C6" s="23"/>
      <c r="D6" s="23"/>
      <c r="E6" s="23"/>
      <c r="F6" s="23"/>
      <c r="G6" s="23"/>
      <c r="H6" s="23"/>
      <c r="I6" s="23"/>
      <c r="J6" s="23">
        <v>72.486000000000004</v>
      </c>
      <c r="K6" s="23"/>
      <c r="L6" s="23"/>
      <c r="M6" s="23"/>
      <c r="N6" s="23"/>
      <c r="O6" s="23"/>
      <c r="P6" s="43">
        <v>72.486000000000004</v>
      </c>
      <c r="Q6" s="31"/>
      <c r="R6" s="31"/>
      <c r="S6" s="31"/>
      <c r="T6" s="31"/>
    </row>
    <row r="7" spans="1:20" ht="153.75" x14ac:dyDescent="0.25">
      <c r="A7" s="20" t="s">
        <v>32</v>
      </c>
      <c r="B7" s="23"/>
      <c r="C7" s="23"/>
      <c r="D7" s="23"/>
      <c r="E7" s="23">
        <v>13050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43">
        <v>13050</v>
      </c>
      <c r="Q7" s="31"/>
      <c r="R7" s="31"/>
      <c r="S7" s="31"/>
      <c r="T7" s="31"/>
    </row>
    <row r="8" spans="1:20" ht="102" customHeight="1" x14ac:dyDescent="0.25">
      <c r="A8" s="20" t="s">
        <v>33</v>
      </c>
      <c r="B8" s="23"/>
      <c r="C8" s="23"/>
      <c r="D8" s="23"/>
      <c r="E8" s="23">
        <v>300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43">
        <v>300</v>
      </c>
      <c r="Q8" s="31"/>
      <c r="R8" s="31"/>
      <c r="S8" s="31"/>
      <c r="T8" s="31"/>
    </row>
    <row r="9" spans="1:20" ht="115.5" x14ac:dyDescent="0.25">
      <c r="A9" s="20" t="s">
        <v>34</v>
      </c>
      <c r="B9" s="23"/>
      <c r="C9" s="23"/>
      <c r="D9" s="23"/>
      <c r="E9" s="23">
        <v>7000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43">
        <v>7000</v>
      </c>
      <c r="Q9" s="31"/>
      <c r="R9" s="31"/>
      <c r="S9" s="31"/>
      <c r="T9" s="31"/>
    </row>
    <row r="10" spans="1:20" ht="90" x14ac:dyDescent="0.25">
      <c r="A10" s="20" t="s">
        <v>35</v>
      </c>
      <c r="B10" s="23"/>
      <c r="C10" s="23"/>
      <c r="D10" s="23"/>
      <c r="E10" s="23">
        <v>230.5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43">
        <v>230.5</v>
      </c>
      <c r="Q10" s="31"/>
      <c r="R10" s="31"/>
      <c r="S10" s="31"/>
      <c r="T10" s="31"/>
    </row>
    <row r="11" spans="1:20" ht="51.75" x14ac:dyDescent="0.25">
      <c r="A11" s="20" t="s">
        <v>36</v>
      </c>
      <c r="B11" s="23"/>
      <c r="C11" s="23"/>
      <c r="D11" s="23">
        <v>103.5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43">
        <v>103.5</v>
      </c>
      <c r="Q11" s="31"/>
      <c r="R11" s="31"/>
      <c r="S11" s="31"/>
      <c r="T11" s="31"/>
    </row>
    <row r="12" spans="1:20" ht="80.25" customHeight="1" x14ac:dyDescent="0.25">
      <c r="A12" s="20" t="s">
        <v>37</v>
      </c>
      <c r="B12" s="23">
        <v>13066.666670000001</v>
      </c>
      <c r="C12" s="23"/>
      <c r="D12" s="23"/>
      <c r="E12" s="23"/>
      <c r="F12" s="23"/>
      <c r="G12" s="23"/>
      <c r="H12" s="23"/>
      <c r="I12" s="23"/>
      <c r="J12" s="23">
        <v>60</v>
      </c>
      <c r="K12" s="23"/>
      <c r="L12" s="23"/>
      <c r="M12" s="23"/>
      <c r="N12" s="23"/>
      <c r="O12" s="23"/>
      <c r="P12" s="43">
        <v>13126.666670000001</v>
      </c>
      <c r="Q12" s="31"/>
      <c r="R12" s="31"/>
      <c r="S12" s="31"/>
      <c r="T12" s="31"/>
    </row>
    <row r="13" spans="1:20" ht="102.75" x14ac:dyDescent="0.25">
      <c r="A13" s="20" t="s">
        <v>38</v>
      </c>
      <c r="B13" s="23">
        <v>264.89362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43">
        <v>264.89362</v>
      </c>
      <c r="Q13" s="31"/>
      <c r="R13" s="31"/>
      <c r="S13" s="31"/>
      <c r="T13" s="31"/>
    </row>
    <row r="14" spans="1:20" ht="90" x14ac:dyDescent="0.25">
      <c r="A14" s="20" t="s">
        <v>39</v>
      </c>
      <c r="B14" s="23"/>
      <c r="C14" s="23">
        <v>404.88920000000002</v>
      </c>
      <c r="D14" s="23"/>
      <c r="E14" s="23"/>
      <c r="F14" s="23"/>
      <c r="G14" s="23"/>
      <c r="H14" s="23"/>
      <c r="I14" s="23"/>
      <c r="J14" s="23"/>
      <c r="K14" s="23"/>
      <c r="L14" s="23"/>
      <c r="M14" s="23">
        <v>29.745000000000001</v>
      </c>
      <c r="N14" s="23"/>
      <c r="O14" s="23"/>
      <c r="P14" s="43">
        <v>434.63420000000002</v>
      </c>
      <c r="Q14" s="31"/>
      <c r="R14" s="31"/>
      <c r="S14" s="31"/>
      <c r="T14" s="31"/>
    </row>
    <row r="15" spans="1:20" ht="39" x14ac:dyDescent="0.25">
      <c r="A15" s="20" t="s">
        <v>40</v>
      </c>
      <c r="B15" s="23"/>
      <c r="C15" s="23"/>
      <c r="D15" s="23"/>
      <c r="E15" s="23"/>
      <c r="F15" s="23"/>
      <c r="G15" s="23"/>
      <c r="H15" s="23"/>
      <c r="I15" s="23"/>
      <c r="J15" s="23"/>
      <c r="K15" s="23">
        <v>1749.87796</v>
      </c>
      <c r="L15" s="23"/>
      <c r="M15" s="23"/>
      <c r="N15" s="23"/>
      <c r="O15" s="23"/>
      <c r="P15" s="43">
        <v>1749.87796</v>
      </c>
      <c r="Q15" s="31"/>
      <c r="R15" s="31"/>
      <c r="S15" s="31"/>
      <c r="T15" s="31"/>
    </row>
    <row r="16" spans="1:20" ht="15" customHeight="1" x14ac:dyDescent="0.25">
      <c r="A16" s="20" t="s">
        <v>41</v>
      </c>
      <c r="B16" s="23"/>
      <c r="C16" s="23"/>
      <c r="D16" s="23"/>
      <c r="E16" s="23"/>
      <c r="F16" s="23">
        <v>125</v>
      </c>
      <c r="G16" s="23"/>
      <c r="H16" s="23"/>
      <c r="I16" s="23"/>
      <c r="J16" s="23"/>
      <c r="K16" s="23"/>
      <c r="L16" s="23"/>
      <c r="M16" s="23">
        <v>125</v>
      </c>
      <c r="N16" s="23">
        <v>125</v>
      </c>
      <c r="O16" s="23"/>
      <c r="P16" s="43">
        <v>375</v>
      </c>
      <c r="Q16" s="31"/>
      <c r="R16" s="31"/>
      <c r="S16" s="31"/>
      <c r="T16" s="31"/>
    </row>
    <row r="17" spans="1:20" ht="42.75" customHeight="1" x14ac:dyDescent="0.25">
      <c r="A17" s="20" t="s">
        <v>42</v>
      </c>
      <c r="B17" s="23"/>
      <c r="C17" s="23"/>
      <c r="D17" s="23"/>
      <c r="E17" s="23"/>
      <c r="F17" s="23"/>
      <c r="G17" s="23"/>
      <c r="H17" s="23">
        <v>250</v>
      </c>
      <c r="I17" s="23"/>
      <c r="J17" s="23"/>
      <c r="K17" s="23"/>
      <c r="L17" s="23"/>
      <c r="M17" s="23">
        <v>250</v>
      </c>
      <c r="N17" s="23"/>
      <c r="O17" s="23"/>
      <c r="P17" s="43">
        <v>500</v>
      </c>
      <c r="Q17" s="31"/>
      <c r="R17" s="31"/>
      <c r="S17" s="31"/>
      <c r="T17" s="31"/>
    </row>
    <row r="18" spans="1:20" ht="26.25" x14ac:dyDescent="0.25">
      <c r="A18" s="20" t="s">
        <v>43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>
        <v>-1808.71495</v>
      </c>
      <c r="O18" s="23"/>
      <c r="P18" s="43">
        <v>-1808.71495</v>
      </c>
      <c r="Q18" s="31"/>
      <c r="R18" s="31"/>
      <c r="S18" s="31"/>
      <c r="T18" s="31"/>
    </row>
    <row r="19" spans="1:20" ht="102.75" x14ac:dyDescent="0.25">
      <c r="A19" s="20" t="s">
        <v>44</v>
      </c>
      <c r="B19" s="23">
        <v>13449.51945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43">
        <v>13449.51945</v>
      </c>
      <c r="Q19" s="31"/>
      <c r="R19" s="31"/>
      <c r="S19" s="31"/>
      <c r="T19" s="31"/>
    </row>
    <row r="20" spans="1:20" ht="64.5" x14ac:dyDescent="0.25">
      <c r="A20" s="20" t="s">
        <v>45</v>
      </c>
      <c r="B20" s="23"/>
      <c r="C20" s="23"/>
      <c r="D20" s="23"/>
      <c r="E20" s="23"/>
      <c r="F20" s="23"/>
      <c r="G20" s="23"/>
      <c r="H20" s="23"/>
      <c r="I20" s="23">
        <v>10</v>
      </c>
      <c r="J20" s="23"/>
      <c r="K20" s="23"/>
      <c r="L20" s="23"/>
      <c r="M20" s="23"/>
      <c r="N20" s="23"/>
      <c r="O20" s="23"/>
      <c r="P20" s="43">
        <v>10</v>
      </c>
      <c r="Q20" s="31"/>
      <c r="R20" s="31"/>
      <c r="S20" s="31"/>
      <c r="T20" s="31"/>
    </row>
    <row r="21" spans="1:20" x14ac:dyDescent="0.25">
      <c r="A21" s="21" t="s">
        <v>46</v>
      </c>
      <c r="B21" s="24">
        <v>27192.82933</v>
      </c>
      <c r="C21" s="24">
        <v>24541.791710000001</v>
      </c>
      <c r="D21" s="24">
        <v>1603.5</v>
      </c>
      <c r="E21" s="24">
        <v>20580.5</v>
      </c>
      <c r="F21" s="24">
        <v>125</v>
      </c>
      <c r="G21" s="24">
        <v>21429.385910000001</v>
      </c>
      <c r="H21" s="24">
        <v>250</v>
      </c>
      <c r="I21" s="24">
        <v>310</v>
      </c>
      <c r="J21" s="24">
        <v>132.48599999999999</v>
      </c>
      <c r="K21" s="24">
        <v>1749.87796</v>
      </c>
      <c r="L21" s="24"/>
      <c r="M21" s="24">
        <v>404.745</v>
      </c>
      <c r="N21" s="24">
        <v>-1683.71495</v>
      </c>
      <c r="O21" s="24"/>
      <c r="P21" s="43">
        <v>96636.400959999999</v>
      </c>
      <c r="Q21" s="39"/>
      <c r="R21" s="39"/>
      <c r="S21" s="39"/>
      <c r="T21" s="39"/>
    </row>
    <row r="22" spans="1:20" x14ac:dyDescent="0.25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20" x14ac:dyDescent="0.25">
      <c r="A23" s="35" t="s">
        <v>28</v>
      </c>
      <c r="B23" s="44">
        <f>P21+Учреждения!B81</f>
        <v>922296.05419000005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20" ht="32.25" customHeight="1" x14ac:dyDescent="0.25">
      <c r="A24" s="35" t="str">
        <f>CONCATENATE("Остатки бюджетных средств на ",C2,"г.")</f>
        <v>Остатки бюджетных средств на 29.05.2023г.</v>
      </c>
      <c r="B24" s="44">
        <v>7797659.4000000004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  <rowBreaks count="1" manualBreakCount="1">
    <brk id="1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2023-05-29T04:59:08Z</dcterms:modified>
</cp:coreProperties>
</file>