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5" windowWidth="14805" windowHeight="7950"/>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Учреждения!$57:$58</definedName>
    <definedName name="_xlnm.Print_Area" localSheetId="1">'Муниципальные районы'!$A$1:$P$15</definedName>
    <definedName name="_xlnm.Print_Area" localSheetId="0">Учреждения!$A$1:$E$95</definedName>
  </definedNames>
  <calcPr calcId="162913"/>
</workbook>
</file>

<file path=xl/calcChain.xml><?xml version="1.0" encoding="utf-8"?>
<calcChain xmlns="http://schemas.openxmlformats.org/spreadsheetml/2006/main">
  <c r="E53" i="1" l="1"/>
  <c r="E9" i="1" l="1"/>
  <c r="B13" i="2"/>
  <c r="A2" i="2" l="1"/>
  <c r="B2" i="2" s="1"/>
  <c r="C2" i="2" s="1"/>
  <c r="H1" i="1" l="1"/>
  <c r="A5" i="1" s="1"/>
  <c r="H2" i="1"/>
  <c r="G1" i="1"/>
  <c r="G2" i="1"/>
  <c r="A2" i="1" l="1"/>
</calcChain>
</file>

<file path=xl/sharedStrings.xml><?xml version="1.0" encoding="utf-8"?>
<sst xmlns="http://schemas.openxmlformats.org/spreadsheetml/2006/main" count="123" uniqueCount="122">
  <si>
    <t xml:space="preserve"> Справка о доходах и расходах краевого бюджета</t>
  </si>
  <si>
    <t>тыс.рублей</t>
  </si>
  <si>
    <t>Доходы</t>
  </si>
  <si>
    <t>Финансовая помощь из федерального бюджета - всего, в том числе:</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</si>
  <si>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</si>
  <si>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</si>
  <si>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</si>
  <si>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</si>
  <si>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</si>
  <si>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</si>
  <si>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</si>
  <si>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</si>
  <si>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</si>
  <si>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</si>
  <si>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</si>
  <si>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</si>
  <si>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</si>
  <si>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</si>
  <si>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</si>
  <si>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</si>
  <si>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</si>
  <si>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</si>
  <si>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</si>
  <si>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</si>
  <si>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</si>
  <si>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</si>
  <si>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</si>
  <si>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</si>
  <si>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</si>
  <si>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</si>
  <si>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на осуществление  отдельных государственных полномочий Камчатского края в области обращения с животными без владельцев</t>
  </si>
  <si>
    <t>Реализация программ формирования современной городской среды</t>
  </si>
  <si>
    <t>На возмещение расходов, понесенных бюджетами субъектов Российской Федерации, местными бюджетами на размещение и питание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Российской Федерации, за счет средств резервного фонда Правительства Российской Федерации</t>
  </si>
  <si>
    <t>Реализация проектов по развитию территорий, расположенных в границах населенных пунктов, предусматривающих строительство жилья</t>
  </si>
  <si>
    <t>Оказание государственной социальной помощи на основании социального контракта отдельным категориям граждан</t>
  </si>
  <si>
    <t>Единая субсидия на достижение показателей государственной программы Российской Федерации "Реализация государственной национальной политики"</t>
  </si>
  <si>
    <t>Всего:</t>
  </si>
  <si>
    <t>30.06.2023</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</si>
  <si>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</si>
  <si>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</si>
  <si>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</si>
  <si>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</si>
  <si>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</si>
  <si>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</si>
  <si>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</si>
  <si>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</si>
  <si>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</si>
  <si>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</si>
  <si>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</si>
  <si>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</si>
  <si>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</si>
  <si>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</si>
  <si>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</si>
  <si>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</si>
  <si>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</si>
  <si>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</si>
  <si>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</si>
  <si>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</si>
  <si>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</si>
  <si>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</si>
  <si>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</si>
  <si>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</si>
  <si>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</si>
  <si>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</si>
  <si>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</si>
  <si>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Агентство лесного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</si>
  <si>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</si>
  <si>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</si>
  <si>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</si>
  <si>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</si>
  <si>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и молодежи Камчатского края</t>
  </si>
  <si>
    <t>Елизовская территориальная избирательная комиссия</t>
  </si>
  <si>
    <t>ИТОГО</t>
  </si>
  <si>
    <t>26.06.2023</t>
  </si>
  <si>
    <t>Остатки бюджетных средств на 03.07.2023 г.</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</si>
  <si>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</si>
  <si>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стимулирование увеличения производства картофеля и овощей</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</si>
  <si>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</si>
  <si>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</si>
  <si>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</si>
  <si>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</si>
  <si>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</si>
  <si>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</si>
  <si>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</si>
  <si>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оснащение объектов спортивной инфраструктуры спортивно-технологическим оборудованием</t>
  </si>
  <si>
    <t>Субсидии бюджетам субъектов Российской Федерации на софинансирование расходных обязательств субъектов Российской Федерации, возникающих при поддержке переоборудования существующей автомобильной техники, включая общественный транспорт и коммунальную технику, для использования природного газа в качестве топлива</t>
  </si>
  <si>
    <t xml:space="preserve">Субсидии бюджетам субъектов Российской Федерации на осуществление ежемесячных выплат на детей в возрасте от трех до семи лет включительно </t>
  </si>
  <si>
    <t xml:space="preserve">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</si>
  <si>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Субсидии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</si>
  <si>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</si>
  <si>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</si>
  <si>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развитие сети учреждений культурно-досугового типа</t>
  </si>
  <si>
    <t xml:space="preserve">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 </t>
  </si>
  <si>
    <t>Субсидии бюджетам субъектов Российской Федерации на поддержку отрасли культуры</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</si>
  <si>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</si>
  <si>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</si>
  <si>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</si>
  <si>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техническое оснащение муниципальных музеев</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</si>
  <si>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</si>
  <si>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</si>
  <si>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</si>
  <si>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</si>
  <si>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</si>
  <si>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</si>
  <si>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</si>
  <si>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</si>
  <si>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</si>
  <si>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</si>
  <si>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</si>
  <si>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</si>
  <si>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работников промышленных предприятий</t>
  </si>
  <si>
    <t xml:space="preserve">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</si>
  <si>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</si>
  <si>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на создание модельных муниципальных библиотек</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</si>
  <si>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</si>
  <si>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 xml:space="preserve">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 </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</si>
  <si>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</si>
  <si>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Прочие безвозмездные поступления в бюджеты субъектов Российской Федерации</t>
  </si>
  <si>
    <t>Привлечение остатков средств на единый счет краевого бюджета с казначейских счетов</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</si>
  <si>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</si>
  <si>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</si>
  <si>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(с 01.01.2023 по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</si>
</sst>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 ###\ ###\ ###\ ##0.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name val="Arial"/>
      <charset val="204"/>
    </font>
    <font>
      <sz val="10"/>
      <color rgb="FF000000"/>
      <name val="Times New Roman"/>
      <family val="2"/>
    </font>
    <font>
      <sz val="10"/>
      <name val="Arial"/>
      <family val="2"/>
      <charset val="204"/>
    </font>
    <font>
      <i/>
      <sz val="11"/>
      <name val="Times New Roman"/>
      <family val="1"/>
      <charset val="204"/>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rgb="FF000000"/>
      </left>
      <right/>
      <top style="thin">
        <color indexed="64"/>
      </top>
      <bottom/>
      <diagonal/>
    </border>
    <border>
      <left/>
      <right/>
      <top style="thin">
        <color indexed="64"/>
      </top>
      <bottom/>
      <diagonal/>
    </border>
    <border>
      <left/>
      <right style="thin">
        <color indexed="64"/>
      </right>
      <top style="thin">
        <color indexed="64"/>
      </top>
      <bottom/>
      <diagonal/>
    </border>
  </borders>
  <cellStyleXfs count="7">
    <xf numFmtId="0" fontId="0" fillId="0" borderId="0"/>
    <xf numFmtId="0" fontId="16" fillId="0" borderId="0"/>
    <xf numFmtId="0" fontId="16" fillId="0" borderId="0" applyNumberFormat="0" applyBorder="0" applyAlignment="0"/>
    <xf numFmtId="0" fontId="18" fillId="0" borderId="0"/>
    <xf numFmtId="0" fontId="18" fillId="0" borderId="0" applyNumberFormat="0" applyBorder="0" applyAlignment="0"/>
    <xf numFmtId="0" fontId="18" fillId="0" borderId="0"/>
    <xf numFmtId="0" fontId="18" fillId="0" borderId="0" applyNumberFormat="0" applyBorder="0" applyAlignment="0"/>
  </cellStyleXfs>
  <cellXfs count="70">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166" fontId="17" fillId="0" borderId="4" xfId="1" applyNumberFormat="1" applyFont="1" applyFill="1" applyBorder="1" applyAlignment="1" applyProtection="1">
      <alignment horizontal="right" vertical="center"/>
    </xf>
    <xf numFmtId="0" fontId="12" fillId="0" borderId="0" xfId="0" applyFont="1"/>
    <xf numFmtId="49" fontId="17" fillId="0" borderId="7" xfId="1" applyNumberFormat="1" applyFont="1" applyFill="1" applyBorder="1" applyAlignment="1" applyProtection="1">
      <alignment horizontal="left" vertical="center" wrapText="1"/>
    </xf>
    <xf numFmtId="0" fontId="0" fillId="0" borderId="8" xfId="0" applyBorder="1" applyAlignment="1">
      <alignment horizontal="left"/>
    </xf>
    <xf numFmtId="0" fontId="0" fillId="0" borderId="9" xfId="0" applyBorder="1" applyAlignment="1">
      <alignment horizontal="left"/>
    </xf>
    <xf numFmtId="0" fontId="3" fillId="0" borderId="1" xfId="0" applyFont="1" applyFill="1" applyBorder="1" applyAlignment="1">
      <alignment horizontal="left" wrapTex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164" fontId="19" fillId="0" borderId="4" xfId="0" applyNumberFormat="1" applyFont="1" applyFill="1" applyBorder="1" applyAlignment="1">
      <alignment horizontal="left" wrapText="1"/>
    </xf>
    <xf numFmtId="0" fontId="19" fillId="0" borderId="4" xfId="0" applyFont="1" applyFill="1" applyBorder="1" applyAlignment="1">
      <alignment horizontal="left" wrapText="1"/>
    </xf>
    <xf numFmtId="164" fontId="19" fillId="0" borderId="4" xfId="0" applyNumberFormat="1" applyFont="1" applyFill="1" applyBorder="1" applyAlignment="1">
      <alignment horizontal="right" vertical="center" wrapText="1"/>
    </xf>
  </cellXfs>
  <cellStyles count="7">
    <cellStyle name="Обычный" xfId="0" builtinId="0"/>
    <cellStyle name="Обычный 2" xfId="2"/>
    <cellStyle name="Обычный 2 2" xfId="6"/>
    <cellStyle name="Обычный 2 3" xfId="4"/>
    <cellStyle name="Обычный 3" xfId="1"/>
    <cellStyle name="Обычный 3 2" xfId="5"/>
    <cellStyle name="Обычный 3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tabSelected="1" view="pageBreakPreview" zoomScaleNormal="100" zoomScaleSheetLayoutView="100" workbookViewId="0">
      <selection activeCell="E54" sqref="E54"/>
    </sheetView>
  </sheetViews>
  <sheetFormatPr defaultColWidth="8.7109375" defaultRowHeight="15" x14ac:dyDescent="0.25"/>
  <cols>
    <col min="1" max="1" width="69.28515625" style="31" customWidth="1"/>
    <col min="2" max="2" width="13.85546875" style="31" customWidth="1"/>
    <col min="3" max="4" width="14.42578125" style="31" customWidth="1"/>
    <col min="5" max="5" width="12.85546875" style="31" customWidth="1"/>
    <col min="6" max="6" width="12.5703125" style="31" customWidth="1"/>
    <col min="7" max="7" width="16" style="31" bestFit="1" customWidth="1"/>
    <col min="8" max="8" width="8.7109375" style="31"/>
    <col min="9" max="9" width="10.140625" style="31" bestFit="1" customWidth="1"/>
    <col min="10" max="16384" width="8.7109375" style="31"/>
  </cols>
  <sheetData>
    <row r="1" spans="1:9" ht="15.75" x14ac:dyDescent="0.25">
      <c r="A1" s="56" t="s">
        <v>0</v>
      </c>
      <c r="B1" s="56"/>
      <c r="C1" s="56"/>
      <c r="D1" s="56"/>
      <c r="E1" s="56"/>
      <c r="F1" s="37" t="s">
        <v>73</v>
      </c>
      <c r="G1" s="38" t="str">
        <f>TEXT(F1,"[$-FC19]ДД ММММ")</f>
        <v>26 июня</v>
      </c>
      <c r="H1" s="38" t="str">
        <f>TEXT(F1,"[$-FC19]ДД.ММ.ГГГ \г")</f>
        <v>26.06.2023 г</v>
      </c>
    </row>
    <row r="2" spans="1:9" ht="15.75" x14ac:dyDescent="0.25">
      <c r="A2" s="56" t="str">
        <f>CONCATENATE("с ",G1," по ",G2,"ода")</f>
        <v>с 26 июня по 30 июня 2023 года</v>
      </c>
      <c r="B2" s="56"/>
      <c r="C2" s="56"/>
      <c r="D2" s="56"/>
      <c r="E2" s="56"/>
      <c r="F2" s="37" t="s">
        <v>37</v>
      </c>
      <c r="G2" s="38" t="str">
        <f>TEXT(F2,"[$-FC19]ДД ММММ ГГГ \г")</f>
        <v>30 июня 2023 г</v>
      </c>
      <c r="H2" s="38" t="str">
        <f>TEXT(F2,"[$-FC19]ДД.ММ.ГГГ \г")</f>
        <v>30.06.2023 г</v>
      </c>
      <c r="I2" s="39"/>
    </row>
    <row r="3" spans="1:9" x14ac:dyDescent="0.25">
      <c r="A3" s="1"/>
      <c r="B3" s="2"/>
      <c r="C3" s="2"/>
      <c r="D3" s="2"/>
      <c r="E3" s="3"/>
    </row>
    <row r="4" spans="1:9" x14ac:dyDescent="0.25">
      <c r="A4" s="4"/>
      <c r="B4" s="5"/>
      <c r="C4" s="5"/>
      <c r="D4" s="6"/>
      <c r="E4" s="7" t="s">
        <v>1</v>
      </c>
    </row>
    <row r="5" spans="1:9" x14ac:dyDescent="0.25">
      <c r="A5" s="57" t="str">
        <f>CONCATENATE("Остатки средств на ",H1,".")</f>
        <v>Остатки средств на 26.06.2023 г.</v>
      </c>
      <c r="B5" s="58"/>
      <c r="C5" s="58"/>
      <c r="D5" s="59"/>
      <c r="E5" s="8">
        <v>7190751.9000000004</v>
      </c>
      <c r="F5" s="39"/>
    </row>
    <row r="6" spans="1:9" x14ac:dyDescent="0.25">
      <c r="A6" s="10"/>
      <c r="B6" s="11"/>
      <c r="C6" s="11"/>
      <c r="D6" s="11"/>
      <c r="E6" s="12"/>
    </row>
    <row r="7" spans="1:9" x14ac:dyDescent="0.25">
      <c r="A7" s="64" t="s">
        <v>2</v>
      </c>
      <c r="B7" s="65"/>
      <c r="C7" s="65"/>
      <c r="D7" s="65"/>
      <c r="E7" s="13"/>
    </row>
    <row r="8" spans="1:9" x14ac:dyDescent="0.25">
      <c r="A8" s="51" t="s">
        <v>118</v>
      </c>
      <c r="B8" s="52"/>
      <c r="C8" s="52"/>
      <c r="D8" s="53"/>
      <c r="E8" s="9">
        <v>-665161.30000000005</v>
      </c>
    </row>
    <row r="9" spans="1:9" x14ac:dyDescent="0.25">
      <c r="A9" s="66" t="s">
        <v>3</v>
      </c>
      <c r="B9" s="65"/>
      <c r="C9" s="65"/>
      <c r="D9" s="65"/>
      <c r="E9" s="14">
        <f>SUM(E10:E52)</f>
        <v>1258843.17</v>
      </c>
    </row>
    <row r="10" spans="1:9" ht="20.25" customHeight="1" x14ac:dyDescent="0.25">
      <c r="A10" s="48" t="s">
        <v>75</v>
      </c>
      <c r="B10" s="49"/>
      <c r="C10" s="49"/>
      <c r="D10" s="50"/>
      <c r="E10" s="46">
        <v>26341.96</v>
      </c>
    </row>
    <row r="11" spans="1:9" ht="22.5" customHeight="1" x14ac:dyDescent="0.25">
      <c r="A11" s="48" t="s">
        <v>76</v>
      </c>
      <c r="B11" s="49"/>
      <c r="C11" s="49"/>
      <c r="D11" s="50"/>
      <c r="E11" s="46">
        <v>2365.33</v>
      </c>
    </row>
    <row r="12" spans="1:9" ht="43.5" customHeight="1" x14ac:dyDescent="0.25">
      <c r="A12" s="48" t="s">
        <v>77</v>
      </c>
      <c r="B12" s="49"/>
      <c r="C12" s="49"/>
      <c r="D12" s="50"/>
      <c r="E12" s="46">
        <v>786.84</v>
      </c>
    </row>
    <row r="13" spans="1:9" ht="36" customHeight="1" x14ac:dyDescent="0.25">
      <c r="A13" s="48" t="s">
        <v>78</v>
      </c>
      <c r="B13" s="49"/>
      <c r="C13" s="49"/>
      <c r="D13" s="50"/>
      <c r="E13" s="46">
        <v>453.56</v>
      </c>
    </row>
    <row r="14" spans="1:9" ht="36" customHeight="1" x14ac:dyDescent="0.25">
      <c r="A14" s="48" t="s">
        <v>79</v>
      </c>
      <c r="B14" s="49"/>
      <c r="C14" s="49"/>
      <c r="D14" s="50"/>
      <c r="E14" s="46">
        <v>4276.6899999999996</v>
      </c>
    </row>
    <row r="15" spans="1:9" ht="49.5" customHeight="1" x14ac:dyDescent="0.25">
      <c r="A15" s="48" t="s">
        <v>80</v>
      </c>
      <c r="B15" s="49"/>
      <c r="C15" s="49"/>
      <c r="D15" s="50"/>
      <c r="E15" s="46">
        <v>65.84</v>
      </c>
    </row>
    <row r="16" spans="1:9" ht="36" customHeight="1" x14ac:dyDescent="0.25">
      <c r="A16" s="48" t="s">
        <v>81</v>
      </c>
      <c r="B16" s="49"/>
      <c r="C16" s="49"/>
      <c r="D16" s="50"/>
      <c r="E16" s="46">
        <v>96.2</v>
      </c>
    </row>
    <row r="17" spans="1:5" ht="28.5" customHeight="1" x14ac:dyDescent="0.25">
      <c r="A17" s="48" t="s">
        <v>82</v>
      </c>
      <c r="B17" s="49"/>
      <c r="C17" s="49"/>
      <c r="D17" s="50"/>
      <c r="E17" s="46">
        <v>1262.5999999999999</v>
      </c>
    </row>
    <row r="18" spans="1:5" ht="36" customHeight="1" x14ac:dyDescent="0.25">
      <c r="A18" s="48" t="s">
        <v>83</v>
      </c>
      <c r="B18" s="49"/>
      <c r="C18" s="49"/>
      <c r="D18" s="50"/>
      <c r="E18" s="46">
        <v>17</v>
      </c>
    </row>
    <row r="19" spans="1:5" ht="36" customHeight="1" x14ac:dyDescent="0.25">
      <c r="A19" s="48" t="s">
        <v>84</v>
      </c>
      <c r="B19" s="49"/>
      <c r="C19" s="49"/>
      <c r="D19" s="50"/>
      <c r="E19" s="46">
        <v>2480.8000000000002</v>
      </c>
    </row>
    <row r="20" spans="1:5" ht="36" customHeight="1" x14ac:dyDescent="0.25">
      <c r="A20" s="48" t="s">
        <v>85</v>
      </c>
      <c r="B20" s="49"/>
      <c r="C20" s="49"/>
      <c r="D20" s="50"/>
      <c r="E20" s="46">
        <v>92.34</v>
      </c>
    </row>
    <row r="21" spans="1:5" ht="36" customHeight="1" x14ac:dyDescent="0.25">
      <c r="A21" s="48" t="s">
        <v>86</v>
      </c>
      <c r="B21" s="49"/>
      <c r="C21" s="49"/>
      <c r="D21" s="50"/>
      <c r="E21" s="46">
        <v>44909.61</v>
      </c>
    </row>
    <row r="22" spans="1:5" ht="36" customHeight="1" x14ac:dyDescent="0.25">
      <c r="A22" s="48" t="s">
        <v>87</v>
      </c>
      <c r="B22" s="49"/>
      <c r="C22" s="49"/>
      <c r="D22" s="50"/>
      <c r="E22" s="46">
        <v>11144.19</v>
      </c>
    </row>
    <row r="23" spans="1:5" ht="36" customHeight="1" x14ac:dyDescent="0.25">
      <c r="A23" s="48" t="s">
        <v>88</v>
      </c>
      <c r="B23" s="49"/>
      <c r="C23" s="49"/>
      <c r="D23" s="50"/>
      <c r="E23" s="46">
        <v>26012.06</v>
      </c>
    </row>
    <row r="24" spans="1:5" ht="36" customHeight="1" x14ac:dyDescent="0.25">
      <c r="A24" s="48" t="s">
        <v>89</v>
      </c>
      <c r="B24" s="49"/>
      <c r="C24" s="49"/>
      <c r="D24" s="50"/>
      <c r="E24" s="46">
        <v>865.33</v>
      </c>
    </row>
    <row r="25" spans="1:5" ht="36" customHeight="1" x14ac:dyDescent="0.25">
      <c r="A25" s="48" t="s">
        <v>90</v>
      </c>
      <c r="B25" s="49"/>
      <c r="C25" s="49"/>
      <c r="D25" s="50"/>
      <c r="E25" s="46">
        <v>19950</v>
      </c>
    </row>
    <row r="26" spans="1:5" ht="36" customHeight="1" x14ac:dyDescent="0.25">
      <c r="A26" s="48" t="s">
        <v>91</v>
      </c>
      <c r="B26" s="49"/>
      <c r="C26" s="49"/>
      <c r="D26" s="50"/>
      <c r="E26" s="46">
        <v>5812.34</v>
      </c>
    </row>
    <row r="27" spans="1:5" ht="36" customHeight="1" x14ac:dyDescent="0.25">
      <c r="A27" s="48" t="s">
        <v>92</v>
      </c>
      <c r="B27" s="49"/>
      <c r="C27" s="49"/>
      <c r="D27" s="50"/>
      <c r="E27" s="46">
        <v>200.15</v>
      </c>
    </row>
    <row r="28" spans="1:5" ht="36" customHeight="1" x14ac:dyDescent="0.25">
      <c r="A28" s="48" t="s">
        <v>93</v>
      </c>
      <c r="B28" s="49"/>
      <c r="C28" s="49"/>
      <c r="D28" s="50"/>
      <c r="E28" s="46">
        <v>14090.82</v>
      </c>
    </row>
    <row r="29" spans="1:5" ht="36" customHeight="1" x14ac:dyDescent="0.25">
      <c r="A29" s="48" t="s">
        <v>94</v>
      </c>
      <c r="B29" s="49"/>
      <c r="C29" s="49"/>
      <c r="D29" s="50"/>
      <c r="E29" s="46">
        <v>10143.4</v>
      </c>
    </row>
    <row r="30" spans="1:5" ht="36" customHeight="1" x14ac:dyDescent="0.25">
      <c r="A30" s="48" t="s">
        <v>95</v>
      </c>
      <c r="B30" s="49"/>
      <c r="C30" s="49"/>
      <c r="D30" s="50"/>
      <c r="E30" s="46">
        <v>2005.1</v>
      </c>
    </row>
    <row r="31" spans="1:5" ht="36" customHeight="1" x14ac:dyDescent="0.25">
      <c r="A31" s="48" t="s">
        <v>96</v>
      </c>
      <c r="B31" s="49"/>
      <c r="C31" s="49"/>
      <c r="D31" s="50"/>
      <c r="E31" s="46">
        <v>196.69</v>
      </c>
    </row>
    <row r="32" spans="1:5" ht="36" customHeight="1" x14ac:dyDescent="0.25">
      <c r="A32" s="48" t="s">
        <v>97</v>
      </c>
      <c r="B32" s="49"/>
      <c r="C32" s="49"/>
      <c r="D32" s="50"/>
      <c r="E32" s="46">
        <v>141.07</v>
      </c>
    </row>
    <row r="33" spans="1:5" ht="36" customHeight="1" x14ac:dyDescent="0.25">
      <c r="A33" s="48" t="s">
        <v>98</v>
      </c>
      <c r="B33" s="49"/>
      <c r="C33" s="49"/>
      <c r="D33" s="50"/>
      <c r="E33" s="46">
        <v>20.18</v>
      </c>
    </row>
    <row r="34" spans="1:5" ht="36" customHeight="1" x14ac:dyDescent="0.25">
      <c r="A34" s="48" t="s">
        <v>99</v>
      </c>
      <c r="B34" s="49"/>
      <c r="C34" s="49"/>
      <c r="D34" s="50"/>
      <c r="E34" s="46">
        <v>2.27</v>
      </c>
    </row>
    <row r="35" spans="1:5" ht="24" customHeight="1" x14ac:dyDescent="0.25">
      <c r="A35" s="48" t="s">
        <v>100</v>
      </c>
      <c r="B35" s="49"/>
      <c r="C35" s="49"/>
      <c r="D35" s="50"/>
      <c r="E35" s="46">
        <v>5215.2</v>
      </c>
    </row>
    <row r="36" spans="1:5" ht="20.25" customHeight="1" x14ac:dyDescent="0.25">
      <c r="A36" s="48" t="s">
        <v>101</v>
      </c>
      <c r="B36" s="49"/>
      <c r="C36" s="49"/>
      <c r="D36" s="50"/>
      <c r="E36" s="46">
        <v>6021.18</v>
      </c>
    </row>
    <row r="37" spans="1:5" ht="20.25" customHeight="1" x14ac:dyDescent="0.25">
      <c r="A37" s="48" t="s">
        <v>102</v>
      </c>
      <c r="B37" s="49"/>
      <c r="C37" s="49"/>
      <c r="D37" s="50"/>
      <c r="E37" s="46">
        <v>526.9</v>
      </c>
    </row>
    <row r="38" spans="1:5" ht="36" customHeight="1" x14ac:dyDescent="0.25">
      <c r="A38" s="48" t="s">
        <v>103</v>
      </c>
      <c r="B38" s="49"/>
      <c r="C38" s="49"/>
      <c r="D38" s="50"/>
      <c r="E38" s="46">
        <v>2840.18</v>
      </c>
    </row>
    <row r="39" spans="1:5" ht="44.25" customHeight="1" x14ac:dyDescent="0.25">
      <c r="A39" s="48" t="s">
        <v>104</v>
      </c>
      <c r="B39" s="49"/>
      <c r="C39" s="49"/>
      <c r="D39" s="50"/>
      <c r="E39" s="46">
        <v>4928.24</v>
      </c>
    </row>
    <row r="40" spans="1:5" ht="21.75" customHeight="1" x14ac:dyDescent="0.25">
      <c r="A40" s="48" t="s">
        <v>105</v>
      </c>
      <c r="B40" s="49"/>
      <c r="C40" s="49"/>
      <c r="D40" s="50"/>
      <c r="E40" s="46">
        <v>1517.01</v>
      </c>
    </row>
    <row r="41" spans="1:5" ht="31.5" customHeight="1" x14ac:dyDescent="0.25">
      <c r="A41" s="48" t="s">
        <v>106</v>
      </c>
      <c r="B41" s="49"/>
      <c r="C41" s="49"/>
      <c r="D41" s="50"/>
      <c r="E41" s="46">
        <v>249.98</v>
      </c>
    </row>
    <row r="42" spans="1:5" ht="33.75" customHeight="1" x14ac:dyDescent="0.25">
      <c r="A42" s="48" t="s">
        <v>107</v>
      </c>
      <c r="B42" s="49"/>
      <c r="C42" s="49"/>
      <c r="D42" s="50"/>
      <c r="E42" s="46">
        <v>59.73</v>
      </c>
    </row>
    <row r="43" spans="1:5" ht="36" customHeight="1" x14ac:dyDescent="0.25">
      <c r="A43" s="48" t="s">
        <v>108</v>
      </c>
      <c r="B43" s="49"/>
      <c r="C43" s="49"/>
      <c r="D43" s="50"/>
      <c r="E43" s="46">
        <v>9585.6</v>
      </c>
    </row>
    <row r="44" spans="1:5" ht="36" customHeight="1" x14ac:dyDescent="0.25">
      <c r="A44" s="48" t="s">
        <v>109</v>
      </c>
      <c r="B44" s="49"/>
      <c r="C44" s="49"/>
      <c r="D44" s="50"/>
      <c r="E44" s="46">
        <v>19753.5</v>
      </c>
    </row>
    <row r="45" spans="1:5" ht="36" customHeight="1" x14ac:dyDescent="0.25">
      <c r="A45" s="48" t="s">
        <v>110</v>
      </c>
      <c r="B45" s="49"/>
      <c r="C45" s="49"/>
      <c r="D45" s="50"/>
      <c r="E45" s="46">
        <v>884.8</v>
      </c>
    </row>
    <row r="46" spans="1:5" ht="38.25" customHeight="1" x14ac:dyDescent="0.25">
      <c r="A46" s="48" t="s">
        <v>111</v>
      </c>
      <c r="B46" s="49"/>
      <c r="C46" s="49"/>
      <c r="D46" s="50"/>
      <c r="E46" s="46">
        <v>2576.64</v>
      </c>
    </row>
    <row r="47" spans="1:5" ht="43.5" customHeight="1" x14ac:dyDescent="0.25">
      <c r="A47" s="48" t="s">
        <v>112</v>
      </c>
      <c r="B47" s="49"/>
      <c r="C47" s="49"/>
      <c r="D47" s="50"/>
      <c r="E47" s="46">
        <v>106000</v>
      </c>
    </row>
    <row r="48" spans="1:5" ht="36" customHeight="1" x14ac:dyDescent="0.25">
      <c r="A48" s="48" t="s">
        <v>113</v>
      </c>
      <c r="B48" s="49"/>
      <c r="C48" s="49"/>
      <c r="D48" s="50"/>
      <c r="E48" s="46">
        <v>1064.7</v>
      </c>
    </row>
    <row r="49" spans="1:6" ht="40.5" customHeight="1" x14ac:dyDescent="0.25">
      <c r="A49" s="48" t="s">
        <v>114</v>
      </c>
      <c r="B49" s="49"/>
      <c r="C49" s="49"/>
      <c r="D49" s="50"/>
      <c r="E49" s="46">
        <v>56636.43</v>
      </c>
    </row>
    <row r="50" spans="1:6" ht="36" customHeight="1" x14ac:dyDescent="0.25">
      <c r="A50" s="48" t="s">
        <v>115</v>
      </c>
      <c r="B50" s="49"/>
      <c r="C50" s="49"/>
      <c r="D50" s="50"/>
      <c r="E50" s="46">
        <v>3170.43</v>
      </c>
    </row>
    <row r="51" spans="1:6" ht="36" customHeight="1" x14ac:dyDescent="0.25">
      <c r="A51" s="48" t="s">
        <v>116</v>
      </c>
      <c r="B51" s="49"/>
      <c r="C51" s="49"/>
      <c r="D51" s="50"/>
      <c r="E51" s="46">
        <v>226.6</v>
      </c>
    </row>
    <row r="52" spans="1:6" ht="24.75" customHeight="1" x14ac:dyDescent="0.25">
      <c r="A52" s="48" t="s">
        <v>117</v>
      </c>
      <c r="B52" s="49"/>
      <c r="C52" s="49"/>
      <c r="D52" s="50"/>
      <c r="E52" s="46">
        <v>863853.68</v>
      </c>
    </row>
    <row r="53" spans="1:6" x14ac:dyDescent="0.25">
      <c r="A53" s="54" t="s">
        <v>119</v>
      </c>
      <c r="B53" s="55"/>
      <c r="C53" s="55"/>
      <c r="D53" s="55"/>
      <c r="E53" s="13">
        <f>'Муниципальные районы'!B14-Учреждения!E5+'Муниципальные районы'!B13</f>
        <v>2272057.3351999996</v>
      </c>
    </row>
    <row r="54" spans="1:6" s="47" customFormat="1" x14ac:dyDescent="0.25">
      <c r="A54" s="67" t="s">
        <v>120</v>
      </c>
      <c r="B54" s="68"/>
      <c r="C54" s="68"/>
      <c r="D54" s="68"/>
      <c r="E54" s="13"/>
    </row>
    <row r="55" spans="1:6" s="47" customFormat="1" ht="91.5" customHeight="1" x14ac:dyDescent="0.25">
      <c r="A55" s="67" t="s">
        <v>121</v>
      </c>
      <c r="B55" s="68"/>
      <c r="C55" s="68"/>
      <c r="D55" s="68"/>
      <c r="E55" s="69">
        <v>2011383.9</v>
      </c>
    </row>
    <row r="56" spans="1:6" x14ac:dyDescent="0.25">
      <c r="A56" s="15"/>
      <c r="B56" s="16"/>
      <c r="C56" s="16"/>
      <c r="D56" s="6"/>
      <c r="E56" s="17"/>
    </row>
    <row r="57" spans="1:6" x14ac:dyDescent="0.25">
      <c r="A57" s="60" t="s">
        <v>12</v>
      </c>
      <c r="B57" s="62" t="s">
        <v>4</v>
      </c>
      <c r="C57" s="63" t="s">
        <v>5</v>
      </c>
      <c r="D57" s="63"/>
      <c r="E57" s="63"/>
    </row>
    <row r="58" spans="1:6" ht="90" x14ac:dyDescent="0.25">
      <c r="A58" s="61"/>
      <c r="B58" s="62"/>
      <c r="C58" s="18" t="s">
        <v>6</v>
      </c>
      <c r="D58" s="18" t="s">
        <v>7</v>
      </c>
      <c r="E58" s="18" t="s">
        <v>8</v>
      </c>
    </row>
    <row r="59" spans="1:6" x14ac:dyDescent="0.25">
      <c r="A59" s="19" t="s">
        <v>38</v>
      </c>
      <c r="B59" s="42">
        <v>9745.8815599999998</v>
      </c>
      <c r="C59" s="42">
        <v>8867.3347599999997</v>
      </c>
      <c r="D59" s="42"/>
      <c r="E59" s="42"/>
      <c r="F59" s="41"/>
    </row>
    <row r="60" spans="1:6" x14ac:dyDescent="0.25">
      <c r="A60" s="19" t="s">
        <v>39</v>
      </c>
      <c r="B60" s="42">
        <v>8385</v>
      </c>
      <c r="C60" s="42">
        <v>6700</v>
      </c>
      <c r="D60" s="42">
        <v>1350</v>
      </c>
      <c r="E60" s="42"/>
      <c r="F60" s="41"/>
    </row>
    <row r="61" spans="1:6" x14ac:dyDescent="0.25">
      <c r="A61" s="19" t="s">
        <v>40</v>
      </c>
      <c r="B61" s="42">
        <v>-1000</v>
      </c>
      <c r="C61" s="42">
        <v>-2000</v>
      </c>
      <c r="D61" s="42"/>
      <c r="E61" s="42"/>
      <c r="F61" s="41"/>
    </row>
    <row r="62" spans="1:6" x14ac:dyDescent="0.25">
      <c r="A62" s="19" t="s">
        <v>41</v>
      </c>
      <c r="B62" s="42">
        <v>7899.5860899999998</v>
      </c>
      <c r="C62" s="42">
        <v>4632.8295900000003</v>
      </c>
      <c r="D62" s="42">
        <v>357.98399999999998</v>
      </c>
      <c r="E62" s="42"/>
      <c r="F62" s="41"/>
    </row>
    <row r="63" spans="1:6" ht="30" x14ac:dyDescent="0.25">
      <c r="A63" s="19" t="s">
        <v>42</v>
      </c>
      <c r="B63" s="42">
        <v>20569.776989999998</v>
      </c>
      <c r="C63" s="42">
        <v>107.74083</v>
      </c>
      <c r="D63" s="42"/>
      <c r="E63" s="42">
        <v>186</v>
      </c>
      <c r="F63" s="41"/>
    </row>
    <row r="64" spans="1:6" x14ac:dyDescent="0.25">
      <c r="A64" s="19" t="s">
        <v>43</v>
      </c>
      <c r="B64" s="42">
        <v>12539.46032</v>
      </c>
      <c r="C64" s="42">
        <v>5041.8643199999997</v>
      </c>
      <c r="D64" s="42">
        <v>2225.0659999999998</v>
      </c>
      <c r="E64" s="42"/>
      <c r="F64" s="41"/>
    </row>
    <row r="65" spans="1:6" ht="30" x14ac:dyDescent="0.25">
      <c r="A65" s="19" t="s">
        <v>44</v>
      </c>
      <c r="B65" s="42">
        <v>1302698.65986</v>
      </c>
      <c r="C65" s="42">
        <v>700</v>
      </c>
      <c r="D65" s="42">
        <v>50</v>
      </c>
      <c r="E65" s="42"/>
      <c r="F65" s="41"/>
    </row>
    <row r="66" spans="1:6" x14ac:dyDescent="0.25">
      <c r="A66" s="19" t="s">
        <v>45</v>
      </c>
      <c r="B66" s="42">
        <v>10668.069600000001</v>
      </c>
      <c r="C66" s="42">
        <v>6860</v>
      </c>
      <c r="D66" s="42">
        <v>3890</v>
      </c>
      <c r="E66" s="42"/>
      <c r="F66" s="41"/>
    </row>
    <row r="67" spans="1:6" x14ac:dyDescent="0.25">
      <c r="A67" s="19" t="s">
        <v>46</v>
      </c>
      <c r="B67" s="42">
        <v>79579.834189999994</v>
      </c>
      <c r="C67" s="42">
        <v>4841.7223700000004</v>
      </c>
      <c r="D67" s="42">
        <v>565.16096000000005</v>
      </c>
      <c r="E67" s="42"/>
      <c r="F67" s="41"/>
    </row>
    <row r="68" spans="1:6" x14ac:dyDescent="0.25">
      <c r="A68" s="19" t="s">
        <v>47</v>
      </c>
      <c r="B68" s="42">
        <v>3206.9485399999999</v>
      </c>
      <c r="C68" s="42"/>
      <c r="D68" s="42"/>
      <c r="E68" s="42"/>
      <c r="F68" s="41"/>
    </row>
    <row r="69" spans="1:6" x14ac:dyDescent="0.25">
      <c r="A69" s="19" t="s">
        <v>48</v>
      </c>
      <c r="B69" s="42">
        <v>8681.9750299999996</v>
      </c>
      <c r="C69" s="42">
        <v>-5.14208</v>
      </c>
      <c r="D69" s="42"/>
      <c r="E69" s="42">
        <v>367.93335000000002</v>
      </c>
      <c r="F69" s="41"/>
    </row>
    <row r="70" spans="1:6" ht="30" x14ac:dyDescent="0.25">
      <c r="A70" s="19" t="s">
        <v>49</v>
      </c>
      <c r="B70" s="42">
        <v>24801.949850000001</v>
      </c>
      <c r="C70" s="42"/>
      <c r="D70" s="42"/>
      <c r="E70" s="42">
        <v>24789.032500000001</v>
      </c>
      <c r="F70" s="41"/>
    </row>
    <row r="71" spans="1:6" x14ac:dyDescent="0.25">
      <c r="A71" s="19" t="s">
        <v>50</v>
      </c>
      <c r="B71" s="42">
        <v>330</v>
      </c>
      <c r="C71" s="42">
        <v>330</v>
      </c>
      <c r="D71" s="42"/>
      <c r="E71" s="42"/>
      <c r="F71" s="41"/>
    </row>
    <row r="72" spans="1:6" x14ac:dyDescent="0.25">
      <c r="A72" s="19" t="s">
        <v>51</v>
      </c>
      <c r="B72" s="42">
        <v>993</v>
      </c>
      <c r="C72" s="42">
        <v>861</v>
      </c>
      <c r="D72" s="42">
        <v>132</v>
      </c>
      <c r="E72" s="42"/>
      <c r="F72" s="41"/>
    </row>
    <row r="73" spans="1:6" x14ac:dyDescent="0.25">
      <c r="A73" s="19" t="s">
        <v>52</v>
      </c>
      <c r="B73" s="42">
        <v>2672.3272499999998</v>
      </c>
      <c r="C73" s="42">
        <v>1394.5</v>
      </c>
      <c r="D73" s="42"/>
      <c r="E73" s="42"/>
      <c r="F73" s="41"/>
    </row>
    <row r="74" spans="1:6" ht="30" x14ac:dyDescent="0.25">
      <c r="A74" s="19" t="s">
        <v>53</v>
      </c>
      <c r="B74" s="42">
        <v>15475.064909999999</v>
      </c>
      <c r="C74" s="42">
        <v>517.97581000000002</v>
      </c>
      <c r="D74" s="42">
        <v>1666.4287400000001</v>
      </c>
      <c r="E74" s="42"/>
      <c r="F74" s="41"/>
    </row>
    <row r="75" spans="1:6" x14ac:dyDescent="0.25">
      <c r="A75" s="19" t="s">
        <v>54</v>
      </c>
      <c r="B75" s="42">
        <v>12128.98813</v>
      </c>
      <c r="C75" s="42">
        <v>4910.5320700000002</v>
      </c>
      <c r="D75" s="42">
        <v>2069.31378</v>
      </c>
      <c r="E75" s="42">
        <v>62.690350000000002</v>
      </c>
      <c r="F75" s="41"/>
    </row>
    <row r="76" spans="1:6" x14ac:dyDescent="0.25">
      <c r="A76" s="19" t="s">
        <v>55</v>
      </c>
      <c r="B76" s="42">
        <v>1141.1100899999999</v>
      </c>
      <c r="C76" s="42"/>
      <c r="D76" s="42"/>
      <c r="E76" s="42"/>
      <c r="F76" s="41"/>
    </row>
    <row r="77" spans="1:6" x14ac:dyDescent="0.25">
      <c r="A77" s="19" t="s">
        <v>56</v>
      </c>
      <c r="B77" s="42">
        <v>111661.51777000001</v>
      </c>
      <c r="C77" s="42">
        <v>2000</v>
      </c>
      <c r="D77" s="42">
        <v>1300</v>
      </c>
      <c r="E77" s="42"/>
      <c r="F77" s="41"/>
    </row>
    <row r="78" spans="1:6" ht="30" x14ac:dyDescent="0.25">
      <c r="A78" s="19" t="s">
        <v>57</v>
      </c>
      <c r="B78" s="42">
        <v>-1694.0946100000001</v>
      </c>
      <c r="C78" s="42">
        <v>-47.902119999999996</v>
      </c>
      <c r="D78" s="42"/>
      <c r="E78" s="42"/>
      <c r="F78" s="41"/>
    </row>
    <row r="79" spans="1:6" x14ac:dyDescent="0.25">
      <c r="A79" s="19" t="s">
        <v>58</v>
      </c>
      <c r="B79" s="42">
        <v>1763.76675</v>
      </c>
      <c r="C79" s="42">
        <v>998.01819</v>
      </c>
      <c r="D79" s="42">
        <v>877.75855999999999</v>
      </c>
      <c r="E79" s="42"/>
      <c r="F79" s="41"/>
    </row>
    <row r="80" spans="1:6" x14ac:dyDescent="0.25">
      <c r="A80" s="19" t="s">
        <v>59</v>
      </c>
      <c r="B80" s="42">
        <v>1090.0192</v>
      </c>
      <c r="C80" s="42">
        <v>987.46619999999996</v>
      </c>
      <c r="D80" s="42"/>
      <c r="E80" s="42"/>
      <c r="F80" s="41"/>
    </row>
    <row r="81" spans="1:6" x14ac:dyDescent="0.25">
      <c r="A81" s="19" t="s">
        <v>60</v>
      </c>
      <c r="B81" s="42">
        <v>2445.2168799999999</v>
      </c>
      <c r="C81" s="42">
        <v>1484.55817</v>
      </c>
      <c r="D81" s="42">
        <v>950.67720999999995</v>
      </c>
      <c r="E81" s="42"/>
      <c r="F81" s="41"/>
    </row>
    <row r="82" spans="1:6" x14ac:dyDescent="0.25">
      <c r="A82" s="19" t="s">
        <v>61</v>
      </c>
      <c r="B82" s="42">
        <v>4680.6241600000003</v>
      </c>
      <c r="C82" s="42">
        <v>3264.76827</v>
      </c>
      <c r="D82" s="42">
        <v>1325.69489</v>
      </c>
      <c r="E82" s="42"/>
      <c r="F82" s="41"/>
    </row>
    <row r="83" spans="1:6" x14ac:dyDescent="0.25">
      <c r="A83" s="19" t="s">
        <v>62</v>
      </c>
      <c r="B83" s="42">
        <v>162809.60800000001</v>
      </c>
      <c r="C83" s="42">
        <v>4500</v>
      </c>
      <c r="D83" s="42">
        <v>70</v>
      </c>
      <c r="E83" s="42"/>
      <c r="F83" s="41"/>
    </row>
    <row r="84" spans="1:6" ht="30" x14ac:dyDescent="0.25">
      <c r="A84" s="19" t="s">
        <v>63</v>
      </c>
      <c r="B84" s="42">
        <v>402.97949</v>
      </c>
      <c r="C84" s="42">
        <v>272.74126999999999</v>
      </c>
      <c r="D84" s="42">
        <v>116.83514</v>
      </c>
      <c r="E84" s="42"/>
      <c r="F84" s="41"/>
    </row>
    <row r="85" spans="1:6" x14ac:dyDescent="0.25">
      <c r="A85" s="19" t="s">
        <v>64</v>
      </c>
      <c r="B85" s="42">
        <v>14569.623320000001</v>
      </c>
      <c r="C85" s="42">
        <v>1771.07338</v>
      </c>
      <c r="D85" s="42"/>
      <c r="E85" s="42"/>
      <c r="F85" s="41"/>
    </row>
    <row r="86" spans="1:6" x14ac:dyDescent="0.25">
      <c r="A86" s="19" t="s">
        <v>65</v>
      </c>
      <c r="B86" s="42">
        <v>6520.4623499999998</v>
      </c>
      <c r="C86" s="42">
        <v>6145.5713400000004</v>
      </c>
      <c r="D86" s="42">
        <v>570.75797</v>
      </c>
      <c r="E86" s="42"/>
      <c r="F86" s="41"/>
    </row>
    <row r="87" spans="1:6" x14ac:dyDescent="0.25">
      <c r="A87" s="19" t="s">
        <v>66</v>
      </c>
      <c r="B87" s="42">
        <v>739.78623000000005</v>
      </c>
      <c r="C87" s="42">
        <v>974.57282999999995</v>
      </c>
      <c r="D87" s="42"/>
      <c r="E87" s="42"/>
      <c r="F87" s="41"/>
    </row>
    <row r="88" spans="1:6" x14ac:dyDescent="0.25">
      <c r="A88" s="19" t="s">
        <v>67</v>
      </c>
      <c r="B88" s="42">
        <v>327.15168</v>
      </c>
      <c r="C88" s="42">
        <v>244.13668000000001</v>
      </c>
      <c r="D88" s="42"/>
      <c r="E88" s="42"/>
      <c r="F88" s="41"/>
    </row>
    <row r="89" spans="1:6" ht="30" x14ac:dyDescent="0.25">
      <c r="A89" s="19" t="s">
        <v>68</v>
      </c>
      <c r="B89" s="42">
        <v>5072.7094100000004</v>
      </c>
      <c r="C89" s="42">
        <v>3155.0212799999999</v>
      </c>
      <c r="D89" s="42">
        <v>2133.6254899999999</v>
      </c>
      <c r="E89" s="42"/>
      <c r="F89" s="41"/>
    </row>
    <row r="90" spans="1:6" ht="30" x14ac:dyDescent="0.25">
      <c r="A90" s="19" t="s">
        <v>69</v>
      </c>
      <c r="B90" s="42">
        <v>4764.6262699999997</v>
      </c>
      <c r="C90" s="42">
        <v>-200</v>
      </c>
      <c r="D90" s="42">
        <v>-73</v>
      </c>
      <c r="E90" s="42"/>
      <c r="F90" s="41"/>
    </row>
    <row r="91" spans="1:6" ht="30" x14ac:dyDescent="0.25">
      <c r="A91" s="19" t="s">
        <v>70</v>
      </c>
      <c r="B91" s="42">
        <v>2080.5010000000002</v>
      </c>
      <c r="C91" s="42">
        <v>1355.2593999999999</v>
      </c>
      <c r="D91" s="42"/>
      <c r="E91" s="42"/>
      <c r="F91" s="41"/>
    </row>
    <row r="92" spans="1:6" x14ac:dyDescent="0.25">
      <c r="A92" s="19" t="s">
        <v>71</v>
      </c>
      <c r="B92" s="42">
        <v>464.80011000000002</v>
      </c>
      <c r="C92" s="42">
        <v>306.28832999999997</v>
      </c>
      <c r="D92" s="42">
        <v>145.71178</v>
      </c>
      <c r="E92" s="42"/>
      <c r="F92" s="41"/>
    </row>
    <row r="93" spans="1:6" x14ac:dyDescent="0.25">
      <c r="A93" s="20" t="s">
        <v>72</v>
      </c>
      <c r="B93" s="43">
        <v>1838216.9304200001</v>
      </c>
      <c r="C93" s="43">
        <v>70971.930890000003</v>
      </c>
      <c r="D93" s="43">
        <v>19724.014520000001</v>
      </c>
      <c r="E93" s="43">
        <v>25405.656200000001</v>
      </c>
      <c r="F93" s="41"/>
    </row>
    <row r="94" spans="1:6" x14ac:dyDescent="0.25">
      <c r="B94" s="41"/>
      <c r="C94" s="41"/>
      <c r="D94" s="41"/>
      <c r="E94" s="41"/>
    </row>
  </sheetData>
  <mergeCells count="55">
    <mergeCell ref="A1:E1"/>
    <mergeCell ref="A2:E2"/>
    <mergeCell ref="A5:D5"/>
    <mergeCell ref="A57:A58"/>
    <mergeCell ref="B57:B58"/>
    <mergeCell ref="C57:E57"/>
    <mergeCell ref="A7:D7"/>
    <mergeCell ref="A9:D9"/>
    <mergeCell ref="A10:D10"/>
    <mergeCell ref="A11:D11"/>
    <mergeCell ref="A12:D12"/>
    <mergeCell ref="A13:D13"/>
    <mergeCell ref="A14:D14"/>
    <mergeCell ref="A15:D15"/>
    <mergeCell ref="A54:D54"/>
    <mergeCell ref="A55:D5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8:D38"/>
    <mergeCell ref="A39:D39"/>
    <mergeCell ref="A40:D40"/>
    <mergeCell ref="A31:D31"/>
    <mergeCell ref="A32:D32"/>
    <mergeCell ref="A33:D33"/>
    <mergeCell ref="A34:D34"/>
    <mergeCell ref="A35:D35"/>
    <mergeCell ref="A51:D51"/>
    <mergeCell ref="A52:D52"/>
    <mergeCell ref="A8:D8"/>
    <mergeCell ref="A53:D53"/>
    <mergeCell ref="A46:D46"/>
    <mergeCell ref="A47:D47"/>
    <mergeCell ref="A48:D48"/>
    <mergeCell ref="A49:D49"/>
    <mergeCell ref="A50:D50"/>
    <mergeCell ref="A41:D41"/>
    <mergeCell ref="A42:D42"/>
    <mergeCell ref="A43:D43"/>
    <mergeCell ref="A44:D44"/>
    <mergeCell ref="A45:D45"/>
    <mergeCell ref="A36:D36"/>
    <mergeCell ref="A37:D37"/>
  </mergeCells>
  <pageMargins left="0.70866141732283472" right="0.21" top="0.3" bottom="0.42" header="0.17" footer="0.17"/>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view="pageBreakPreview" zoomScaleNormal="100" zoomScaleSheetLayoutView="100" workbookViewId="0">
      <selection activeCell="D14" sqref="D14"/>
    </sheetView>
  </sheetViews>
  <sheetFormatPr defaultColWidth="8.7109375" defaultRowHeight="15" x14ac:dyDescent="0.25"/>
  <cols>
    <col min="1" max="1" width="38.28515625" style="31" customWidth="1"/>
    <col min="2" max="2" width="13.140625" style="31" customWidth="1"/>
    <col min="3" max="3" width="13.85546875" style="31" customWidth="1"/>
    <col min="4" max="4" width="14.28515625" style="31" customWidth="1"/>
    <col min="5" max="5" width="14.42578125" style="31" customWidth="1"/>
    <col min="6" max="6" width="14.28515625" style="31" customWidth="1"/>
    <col min="7" max="7" width="14.7109375" style="31" customWidth="1"/>
    <col min="8" max="8" width="14" style="31" customWidth="1"/>
    <col min="9" max="9" width="14.5703125" style="31" customWidth="1"/>
    <col min="10" max="10" width="12.7109375" style="31" customWidth="1"/>
    <col min="11" max="11" width="11" style="31" customWidth="1"/>
    <col min="12" max="12" width="14.5703125" style="31" customWidth="1"/>
    <col min="13" max="13" width="15.140625" style="31" customWidth="1"/>
    <col min="14" max="14" width="14.5703125" style="31" customWidth="1"/>
    <col min="15" max="15" width="14.42578125" style="31" customWidth="1"/>
    <col min="16" max="16384" width="8.7109375" style="31"/>
  </cols>
  <sheetData>
    <row r="1" spans="1:20" s="28" customFormat="1" ht="15.75" x14ac:dyDescent="0.25">
      <c r="A1" s="27" t="s">
        <v>37</v>
      </c>
      <c r="C1" s="29" t="s">
        <v>11</v>
      </c>
    </row>
    <row r="2" spans="1:20" x14ac:dyDescent="0.25">
      <c r="A2" s="30" t="str">
        <f>TEXT(EndData2,"[$-FC19]ДД.ММ.ГГГ")</f>
        <v>30.06.2023</v>
      </c>
      <c r="B2" s="30">
        <f>A2+1</f>
        <v>45108</v>
      </c>
      <c r="C2" s="26" t="str">
        <f>TEXT(B2,"[$-FC19]ДД.ММ.ГГГ")</f>
        <v>01.07.2023</v>
      </c>
      <c r="P2" s="32" t="s">
        <v>10</v>
      </c>
    </row>
    <row r="3" spans="1:20" ht="51.75" customHeight="1" x14ac:dyDescent="0.25">
      <c r="A3" s="23" t="s">
        <v>13</v>
      </c>
      <c r="B3" s="33" t="s">
        <v>14</v>
      </c>
      <c r="C3" s="34" t="s">
        <v>15</v>
      </c>
      <c r="D3" s="34" t="s">
        <v>16</v>
      </c>
      <c r="E3" s="34" t="s">
        <v>17</v>
      </c>
      <c r="F3" s="34" t="s">
        <v>18</v>
      </c>
      <c r="G3" s="34" t="s">
        <v>19</v>
      </c>
      <c r="H3" s="34" t="s">
        <v>20</v>
      </c>
      <c r="I3" s="34" t="s">
        <v>21</v>
      </c>
      <c r="J3" s="34" t="s">
        <v>22</v>
      </c>
      <c r="K3" s="34" t="s">
        <v>23</v>
      </c>
      <c r="L3" s="34" t="s">
        <v>24</v>
      </c>
      <c r="M3" s="34" t="s">
        <v>25</v>
      </c>
      <c r="N3" s="34" t="s">
        <v>26</v>
      </c>
      <c r="O3" s="34" t="s">
        <v>27</v>
      </c>
      <c r="P3" s="35" t="s">
        <v>9</v>
      </c>
    </row>
    <row r="4" spans="1:20" ht="64.5" x14ac:dyDescent="0.25">
      <c r="A4" s="21" t="s">
        <v>29</v>
      </c>
      <c r="B4" s="24">
        <v>142.07048</v>
      </c>
      <c r="C4" s="24"/>
      <c r="D4" s="24"/>
      <c r="E4" s="24"/>
      <c r="F4" s="24"/>
      <c r="G4" s="24"/>
      <c r="H4" s="24"/>
      <c r="I4" s="24"/>
      <c r="J4" s="24"/>
      <c r="K4" s="24"/>
      <c r="L4" s="24"/>
      <c r="M4" s="24"/>
      <c r="N4" s="24"/>
      <c r="O4" s="24"/>
      <c r="P4" s="44">
        <v>142.07048</v>
      </c>
      <c r="Q4" s="32"/>
      <c r="R4" s="32"/>
      <c r="S4" s="32"/>
      <c r="T4" s="32"/>
    </row>
    <row r="5" spans="1:20" ht="51.75" x14ac:dyDescent="0.25">
      <c r="A5" s="21" t="s">
        <v>30</v>
      </c>
      <c r="B5" s="24"/>
      <c r="C5" s="24"/>
      <c r="D5" s="24"/>
      <c r="E5" s="24">
        <v>460.11450000000002</v>
      </c>
      <c r="F5" s="24"/>
      <c r="G5" s="24"/>
      <c r="H5" s="24"/>
      <c r="I5" s="24"/>
      <c r="J5" s="24"/>
      <c r="K5" s="24"/>
      <c r="L5" s="24"/>
      <c r="M5" s="24"/>
      <c r="N5" s="24">
        <v>1614.35</v>
      </c>
      <c r="O5" s="24"/>
      <c r="P5" s="44">
        <v>2074.4645</v>
      </c>
      <c r="Q5" s="32"/>
      <c r="R5" s="32"/>
      <c r="S5" s="32"/>
      <c r="T5" s="32"/>
    </row>
    <row r="6" spans="1:20" ht="26.25" x14ac:dyDescent="0.25">
      <c r="A6" s="21" t="s">
        <v>31</v>
      </c>
      <c r="B6" s="24">
        <v>358.86380000000003</v>
      </c>
      <c r="C6" s="24"/>
      <c r="D6" s="24"/>
      <c r="E6" s="24"/>
      <c r="F6" s="24"/>
      <c r="G6" s="24"/>
      <c r="H6" s="24"/>
      <c r="I6" s="24"/>
      <c r="J6" s="24">
        <v>1.0000000000000001E-5</v>
      </c>
      <c r="K6" s="24"/>
      <c r="L6" s="24"/>
      <c r="M6" s="24"/>
      <c r="N6" s="24"/>
      <c r="O6" s="24"/>
      <c r="P6" s="44">
        <v>358.86381</v>
      </c>
      <c r="Q6" s="32"/>
      <c r="R6" s="32"/>
      <c r="S6" s="32"/>
      <c r="T6" s="32"/>
    </row>
    <row r="7" spans="1:20" ht="204.75" x14ac:dyDescent="0.25">
      <c r="A7" s="21" t="s">
        <v>32</v>
      </c>
      <c r="B7" s="24"/>
      <c r="C7" s="24">
        <v>226.6</v>
      </c>
      <c r="D7" s="24"/>
      <c r="E7" s="24"/>
      <c r="F7" s="24"/>
      <c r="G7" s="24"/>
      <c r="H7" s="24"/>
      <c r="I7" s="24"/>
      <c r="J7" s="24"/>
      <c r="K7" s="24"/>
      <c r="L7" s="24"/>
      <c r="M7" s="24"/>
      <c r="N7" s="24"/>
      <c r="O7" s="24"/>
      <c r="P7" s="44">
        <v>226.6</v>
      </c>
      <c r="Q7" s="32"/>
      <c r="R7" s="32"/>
      <c r="S7" s="32"/>
      <c r="T7" s="32"/>
    </row>
    <row r="8" spans="1:20" ht="51.75" x14ac:dyDescent="0.25">
      <c r="A8" s="21" t="s">
        <v>33</v>
      </c>
      <c r="B8" s="24"/>
      <c r="C8" s="24"/>
      <c r="D8" s="24">
        <v>247.5</v>
      </c>
      <c r="E8" s="24"/>
      <c r="F8" s="24"/>
      <c r="G8" s="24"/>
      <c r="H8" s="24"/>
      <c r="I8" s="24"/>
      <c r="J8" s="24"/>
      <c r="K8" s="24"/>
      <c r="L8" s="24"/>
      <c r="M8" s="24"/>
      <c r="N8" s="24"/>
      <c r="O8" s="24"/>
      <c r="P8" s="44">
        <v>247.5</v>
      </c>
      <c r="Q8" s="32"/>
      <c r="R8" s="32"/>
      <c r="S8" s="32"/>
      <c r="T8" s="32"/>
    </row>
    <row r="9" spans="1:20" ht="39" x14ac:dyDescent="0.25">
      <c r="A9" s="21" t="s">
        <v>34</v>
      </c>
      <c r="B9" s="24"/>
      <c r="C9" s="24"/>
      <c r="D9" s="24"/>
      <c r="E9" s="24"/>
      <c r="F9" s="24"/>
      <c r="G9" s="24"/>
      <c r="H9" s="24"/>
      <c r="I9" s="24"/>
      <c r="J9" s="24"/>
      <c r="K9" s="24">
        <v>-133.89401000000001</v>
      </c>
      <c r="L9" s="24"/>
      <c r="M9" s="24"/>
      <c r="N9" s="24"/>
      <c r="O9" s="24"/>
      <c r="P9" s="44">
        <v>-133.89401000000001</v>
      </c>
      <c r="Q9" s="32"/>
      <c r="R9" s="32"/>
      <c r="S9" s="32"/>
      <c r="T9" s="32"/>
    </row>
    <row r="10" spans="1:20" ht="51.75" x14ac:dyDescent="0.25">
      <c r="A10" s="21" t="s">
        <v>35</v>
      </c>
      <c r="B10" s="24"/>
      <c r="C10" s="24">
        <v>50</v>
      </c>
      <c r="D10" s="24"/>
      <c r="E10" s="24"/>
      <c r="F10" s="24"/>
      <c r="G10" s="24"/>
      <c r="H10" s="24"/>
      <c r="I10" s="24"/>
      <c r="J10" s="24"/>
      <c r="K10" s="24"/>
      <c r="L10" s="24"/>
      <c r="M10" s="24"/>
      <c r="N10" s="24">
        <v>-25</v>
      </c>
      <c r="O10" s="24"/>
      <c r="P10" s="44">
        <v>25</v>
      </c>
      <c r="Q10" s="32"/>
      <c r="R10" s="32"/>
      <c r="S10" s="32"/>
      <c r="T10" s="32"/>
    </row>
    <row r="11" spans="1:20" x14ac:dyDescent="0.25">
      <c r="A11" s="22" t="s">
        <v>36</v>
      </c>
      <c r="B11" s="25">
        <v>500.93428</v>
      </c>
      <c r="C11" s="25">
        <v>276.60000000000002</v>
      </c>
      <c r="D11" s="25">
        <v>247.5</v>
      </c>
      <c r="E11" s="25">
        <v>460.11450000000002</v>
      </c>
      <c r="F11" s="25"/>
      <c r="G11" s="25"/>
      <c r="H11" s="25"/>
      <c r="I11" s="25"/>
      <c r="J11" s="25">
        <v>1.0000000000000001E-5</v>
      </c>
      <c r="K11" s="25">
        <v>-133.89401000000001</v>
      </c>
      <c r="L11" s="25"/>
      <c r="M11" s="25"/>
      <c r="N11" s="25">
        <v>1589.35</v>
      </c>
      <c r="O11" s="25"/>
      <c r="P11" s="44">
        <v>2940.6047800000001</v>
      </c>
      <c r="Q11" s="40"/>
      <c r="R11" s="40"/>
      <c r="S11" s="40"/>
      <c r="T11" s="40"/>
    </row>
    <row r="12" spans="1:20" x14ac:dyDescent="0.25">
      <c r="B12" s="41"/>
      <c r="C12" s="41"/>
      <c r="D12" s="41"/>
      <c r="E12" s="41"/>
      <c r="F12" s="41"/>
      <c r="G12" s="41"/>
      <c r="H12" s="41"/>
      <c r="I12" s="41"/>
      <c r="J12" s="41"/>
      <c r="K12" s="41"/>
      <c r="L12" s="41"/>
      <c r="M12" s="41"/>
      <c r="N12" s="41"/>
      <c r="O12" s="41"/>
      <c r="P12" s="41"/>
    </row>
    <row r="13" spans="1:20" x14ac:dyDescent="0.25">
      <c r="A13" s="36" t="s">
        <v>28</v>
      </c>
      <c r="B13" s="45">
        <f>Учреждения!B93+'Муниципальные районы'!P11</f>
        <v>1841157.5352</v>
      </c>
      <c r="C13" s="41"/>
      <c r="D13" s="41"/>
      <c r="E13" s="41"/>
      <c r="F13" s="41"/>
      <c r="G13" s="41"/>
      <c r="H13" s="41"/>
      <c r="I13" s="41"/>
      <c r="J13" s="41"/>
      <c r="K13" s="41"/>
      <c r="L13" s="41"/>
      <c r="M13" s="41"/>
      <c r="N13" s="41"/>
      <c r="O13" s="41"/>
      <c r="P13" s="41"/>
    </row>
    <row r="14" spans="1:20" ht="32.25" customHeight="1" x14ac:dyDescent="0.25">
      <c r="A14" s="36" t="s">
        <v>74</v>
      </c>
      <c r="B14" s="45">
        <v>7621651.7000000002</v>
      </c>
      <c r="C14" s="41"/>
      <c r="D14" s="41"/>
      <c r="E14" s="41"/>
      <c r="F14" s="41"/>
      <c r="G14" s="41"/>
      <c r="H14" s="41"/>
      <c r="I14" s="41"/>
      <c r="J14" s="41"/>
      <c r="K14" s="41"/>
      <c r="L14" s="41"/>
      <c r="M14" s="41"/>
      <c r="N14" s="41"/>
      <c r="O14" s="41"/>
      <c r="P14" s="41"/>
    </row>
  </sheetData>
  <pageMargins left="0.27559055118110237" right="0.23622047244094491" top="0.51181102362204722" bottom="0.47244094488188981" header="0.31496062992125984" footer="0.15748031496062992"/>
  <pageSetup paperSize="9" scale="58"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2023-07-04T23:26:11Z</dcterms:modified>
</cp:coreProperties>
</file>