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Учреждения!$44:$45</definedName>
    <definedName name="_xlnm.Print_Area" localSheetId="1">'Муниципальные районы'!$A$1:$P$24</definedName>
    <definedName name="_xlnm.Print_Area" localSheetId="0">Учреждения!$A$1:$E$80</definedName>
  </definedNames>
  <calcPr calcId="152511"/>
</workbook>
</file>

<file path=xl/calcChain.xml><?xml version="1.0" encoding="utf-8"?>
<calcChain xmlns="http://schemas.openxmlformats.org/spreadsheetml/2006/main">
  <c r="E40" i="1" l="1"/>
  <c r="B23" i="2"/>
  <c r="E9" i="1" l="1"/>
  <c r="A2" i="2" l="1"/>
  <c r="B2" i="2" s="1"/>
  <c r="C2" i="2" s="1"/>
  <c r="A2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<sst xmlns="http://schemas.openxmlformats.org/spreadsheetml/2006/main" count="117" uniqueCount="116">
  <si>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</si>
  <si>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</si>
  <si>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</si>
  <si>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</si>
  <si>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</si>
  <si>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</si>
  <si>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</si>
  <si>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</si>
  <si>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</si>
  <si>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</si>
  <si>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</si>
  <si>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</si>
  <si>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</si>
  <si>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</si>
  <si>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</si>
  <si>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</si>
  <si>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</si>
  <si>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</si>
  <si>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</si>
  <si>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</si>
  <si>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</si>
  <si>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</si>
  <si>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</si>
  <si>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</si>
  <si>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</si>
  <si>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</si>
  <si>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</si>
  <si>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</si>
  <si>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</si>
  <si>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</si>
  <si>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</si>
  <si>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</si>
  <si>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</si>
  <si>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</si>
  <si>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</si>
  <si>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</si>
  <si>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</si>
  <si>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</si>
  <si>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</si>
  <si>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</si>
  <si>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</si>
  <si>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</si>
  <si>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На 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Российской Федерации, за счет средств резервного фонда Правительства Российской Федерации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</si>
  <si>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</si>
  <si>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</si>
  <si>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</si>
  <si>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</si>
  <si>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23.07.2023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</si>
  <si>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</si>
  <si>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</si>
  <si>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</si>
  <si>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</si>
  <si>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</si>
  <si>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</si>
  <si>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</si>
  <si>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</si>
  <si>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</si>
  <si>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</si>
  <si>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</si>
  <si>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</si>
  <si>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</si>
  <si>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</si>
  <si>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</si>
  <si>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</si>
  <si>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</si>
  <si>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</si>
  <si>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</si>
  <si>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</si>
  <si>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</si>
  <si>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</si>
  <si>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</si>
  <si>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</si>
  <si>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</si>
  <si>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</si>
  <si>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</si>
  <si>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</si>
  <si>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</si>
  <si>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</si>
  <si>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</si>
  <si>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</si>
  <si>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</si>
  <si>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17.07.2023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</si>
  <si>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</si>
  <si>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</si>
  <si>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</si>
  <si>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</si>
  <si>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</si>
  <si>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</si>
  <si>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</si>
  <si>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</si>
  <si>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</si>
  <si>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</si>
  <si>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</si>
  <si>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</si>
  <si>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</si>
  <si>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</si>
  <si>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</si>
  <si>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</si>
  <si>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</si>
  <si>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</si>
  <si>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</si>
  <si>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</si>
  <si>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</si>
  <si>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</si>
  <si>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</si>
  <si>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</si>
  <si>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</si>
  <si>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</si>
  <si>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</si>
  <si>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</si>
  <si>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</si>
  <si>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</si>
  <si>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</si>
  <si>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</si>
  <si>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23.07.2023)</t>
  </si>
  <si>
    <t>Привлечение остатков средств на единый счет краевого бюджета с казначейских 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</si>
</sst>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##\ ###\ ###\ ###\ ##0.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166" fontId="16" fillId="0" borderId="4" xfId="0" applyNumberFormat="1" applyFont="1" applyFill="1" applyBorder="1" applyAlignment="1" applyProtection="1">
      <alignment horizontal="right" vertical="center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zoomScaleNormal="100" zoomScaleSheetLayoutView="100" workbookViewId="0">
      <selection activeCell="E40" sqref="E40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81</v>
      </c>
      <c r="G1" s="37" t="str">
        <f>TEXT(F1,"[$-FC19]ДД ММММ")</f>
        <v>17 июля</v>
      </c>
      <c r="H1" s="37" t="str">
        <f>TEXT(F1,"[$-FC19]ДД.ММ.ГГГ \г")</f>
        <v>17.07.2023 г</v>
      </c>
    </row>
    <row r="2" spans="1:9" ht="15.75" x14ac:dyDescent="0.25">
      <c r="A2" s="45" t="str">
        <f>CONCATENATE("с ",G1," по ",G2,"ода")</f>
        <v>с 17 июля по 23 июля 2023 года</v>
      </c>
      <c r="B2" s="45"/>
      <c r="C2" s="45"/>
      <c r="D2" s="45"/>
      <c r="E2" s="45"/>
      <c r="F2" s="36" t="s">
        <v>47</v>
      </c>
      <c r="G2" s="37" t="str">
        <f>TEXT(F2,"[$-FC19]ДД ММММ ГГГ \г")</f>
        <v>23 июля 2023 г</v>
      </c>
      <c r="H2" s="37" t="str">
        <f>TEXT(F2,"[$-FC19]ДД.ММ.ГГГ \г")</f>
        <v>23.07.2023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17.07.2023 г.</v>
      </c>
      <c r="B5" s="47"/>
      <c r="C5" s="47"/>
      <c r="D5" s="48"/>
      <c r="E5" s="44">
        <v>8187324.4000000004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5" t="s">
        <v>2</v>
      </c>
      <c r="B7" s="56"/>
      <c r="C7" s="56"/>
      <c r="D7" s="56"/>
      <c r="E7" s="12"/>
    </row>
    <row r="8" spans="1:9" ht="15" customHeight="1" x14ac:dyDescent="0.25">
      <c r="A8" s="63" t="s">
        <v>115</v>
      </c>
      <c r="B8" s="64"/>
      <c r="C8" s="64"/>
      <c r="D8" s="65"/>
      <c r="E8" s="8">
        <v>-319835.7</v>
      </c>
    </row>
    <row r="9" spans="1:9" x14ac:dyDescent="0.25">
      <c r="A9" s="57" t="s">
        <v>3</v>
      </c>
      <c r="B9" s="56"/>
      <c r="C9" s="56"/>
      <c r="D9" s="56"/>
      <c r="E9" s="13">
        <f>SUM(E10:E39)</f>
        <v>205630.89999999997</v>
      </c>
    </row>
    <row r="10" spans="1:9" s="58" customFormat="1" ht="29.25" customHeight="1" x14ac:dyDescent="0.25">
      <c r="A10" s="59" t="s">
        <v>82</v>
      </c>
      <c r="B10" s="59"/>
      <c r="C10" s="59"/>
      <c r="D10" s="59"/>
      <c r="E10" s="60">
        <v>60125.3</v>
      </c>
    </row>
    <row r="11" spans="1:9" s="58" customFormat="1" ht="20.25" customHeight="1" x14ac:dyDescent="0.25">
      <c r="A11" s="59" t="s">
        <v>83</v>
      </c>
      <c r="B11" s="59"/>
      <c r="C11" s="59"/>
      <c r="D11" s="59"/>
      <c r="E11" s="60">
        <v>19767.5</v>
      </c>
    </row>
    <row r="12" spans="1:9" s="58" customFormat="1" ht="29.25" customHeight="1" x14ac:dyDescent="0.25">
      <c r="A12" s="59" t="s">
        <v>84</v>
      </c>
      <c r="B12" s="59"/>
      <c r="C12" s="59"/>
      <c r="D12" s="59"/>
      <c r="E12" s="60">
        <v>297.2</v>
      </c>
    </row>
    <row r="13" spans="1:9" s="58" customFormat="1" ht="47.25" customHeight="1" x14ac:dyDescent="0.25">
      <c r="A13" s="59" t="s">
        <v>85</v>
      </c>
      <c r="B13" s="59"/>
      <c r="C13" s="59"/>
      <c r="D13" s="59"/>
      <c r="E13" s="60">
        <v>3311.5</v>
      </c>
    </row>
    <row r="14" spans="1:9" s="58" customFormat="1" ht="29.25" customHeight="1" x14ac:dyDescent="0.25">
      <c r="A14" s="59" t="s">
        <v>86</v>
      </c>
      <c r="B14" s="59"/>
      <c r="C14" s="59"/>
      <c r="D14" s="59"/>
      <c r="E14" s="60">
        <v>80.099999999999994</v>
      </c>
    </row>
    <row r="15" spans="1:9" s="58" customFormat="1" ht="39" customHeight="1" x14ac:dyDescent="0.25">
      <c r="A15" s="59" t="s">
        <v>87</v>
      </c>
      <c r="B15" s="59"/>
      <c r="C15" s="59"/>
      <c r="D15" s="59"/>
      <c r="E15" s="60">
        <v>196.7</v>
      </c>
    </row>
    <row r="16" spans="1:9" s="58" customFormat="1" ht="42" customHeight="1" x14ac:dyDescent="0.25">
      <c r="A16" s="59" t="s">
        <v>88</v>
      </c>
      <c r="B16" s="59"/>
      <c r="C16" s="59"/>
      <c r="D16" s="59"/>
      <c r="E16" s="60">
        <v>868.4</v>
      </c>
    </row>
    <row r="17" spans="1:5" s="58" customFormat="1" ht="47.25" customHeight="1" x14ac:dyDescent="0.25">
      <c r="A17" s="59" t="s">
        <v>89</v>
      </c>
      <c r="B17" s="59"/>
      <c r="C17" s="59"/>
      <c r="D17" s="59"/>
      <c r="E17" s="60">
        <v>4610.8999999999996</v>
      </c>
    </row>
    <row r="18" spans="1:5" s="58" customFormat="1" ht="29.25" customHeight="1" x14ac:dyDescent="0.25">
      <c r="A18" s="59" t="s">
        <v>90</v>
      </c>
      <c r="B18" s="59"/>
      <c r="C18" s="59"/>
      <c r="D18" s="59"/>
      <c r="E18" s="60">
        <v>194.3</v>
      </c>
    </row>
    <row r="19" spans="1:5" s="58" customFormat="1" ht="29.25" customHeight="1" x14ac:dyDescent="0.25">
      <c r="A19" s="59" t="s">
        <v>91</v>
      </c>
      <c r="B19" s="59"/>
      <c r="C19" s="59"/>
      <c r="D19" s="59"/>
      <c r="E19" s="60">
        <v>1430.1</v>
      </c>
    </row>
    <row r="20" spans="1:5" s="58" customFormat="1" ht="29.25" customHeight="1" x14ac:dyDescent="0.25">
      <c r="A20" s="59" t="s">
        <v>92</v>
      </c>
      <c r="B20" s="59"/>
      <c r="C20" s="59"/>
      <c r="D20" s="59"/>
      <c r="E20" s="60">
        <v>129</v>
      </c>
    </row>
    <row r="21" spans="1:5" s="58" customFormat="1" ht="29.25" customHeight="1" x14ac:dyDescent="0.25">
      <c r="A21" s="59" t="s">
        <v>93</v>
      </c>
      <c r="B21" s="59"/>
      <c r="C21" s="59"/>
      <c r="D21" s="59"/>
      <c r="E21" s="60">
        <v>551.9</v>
      </c>
    </row>
    <row r="22" spans="1:5" s="58" customFormat="1" ht="18.75" customHeight="1" x14ac:dyDescent="0.25">
      <c r="A22" s="59" t="s">
        <v>94</v>
      </c>
      <c r="B22" s="59"/>
      <c r="C22" s="59"/>
      <c r="D22" s="59"/>
      <c r="E22" s="60">
        <v>950</v>
      </c>
    </row>
    <row r="23" spans="1:5" s="58" customFormat="1" ht="29.25" customHeight="1" x14ac:dyDescent="0.25">
      <c r="A23" s="59" t="s">
        <v>95</v>
      </c>
      <c r="B23" s="59"/>
      <c r="C23" s="59"/>
      <c r="D23" s="59"/>
      <c r="E23" s="60">
        <v>5225.2</v>
      </c>
    </row>
    <row r="24" spans="1:5" s="58" customFormat="1" ht="29.25" customHeight="1" x14ac:dyDescent="0.25">
      <c r="A24" s="59" t="s">
        <v>96</v>
      </c>
      <c r="B24" s="59"/>
      <c r="C24" s="59"/>
      <c r="D24" s="59"/>
      <c r="E24" s="60">
        <v>2736.5</v>
      </c>
    </row>
    <row r="25" spans="1:5" s="58" customFormat="1" ht="21" customHeight="1" x14ac:dyDescent="0.25">
      <c r="A25" s="59" t="s">
        <v>97</v>
      </c>
      <c r="B25" s="59"/>
      <c r="C25" s="59"/>
      <c r="D25" s="59"/>
      <c r="E25" s="60">
        <v>2104.3000000000002</v>
      </c>
    </row>
    <row r="26" spans="1:5" s="58" customFormat="1" ht="21.75" customHeight="1" x14ac:dyDescent="0.25">
      <c r="A26" s="59" t="s">
        <v>98</v>
      </c>
      <c r="B26" s="59"/>
      <c r="C26" s="59"/>
      <c r="D26" s="59"/>
      <c r="E26" s="60">
        <v>551.5</v>
      </c>
    </row>
    <row r="27" spans="1:5" s="58" customFormat="1" ht="29.25" customHeight="1" x14ac:dyDescent="0.25">
      <c r="A27" s="59" t="s">
        <v>99</v>
      </c>
      <c r="B27" s="59"/>
      <c r="C27" s="59"/>
      <c r="D27" s="59"/>
      <c r="E27" s="60">
        <v>563.20000000000005</v>
      </c>
    </row>
    <row r="28" spans="1:5" s="58" customFormat="1" ht="17.25" customHeight="1" x14ac:dyDescent="0.25">
      <c r="A28" s="59" t="s">
        <v>100</v>
      </c>
      <c r="B28" s="59"/>
      <c r="C28" s="59"/>
      <c r="D28" s="59"/>
      <c r="E28" s="60">
        <v>455.9</v>
      </c>
    </row>
    <row r="29" spans="1:5" s="58" customFormat="1" ht="29.25" customHeight="1" x14ac:dyDescent="0.25">
      <c r="A29" s="59" t="s">
        <v>101</v>
      </c>
      <c r="B29" s="59"/>
      <c r="C29" s="59"/>
      <c r="D29" s="59"/>
      <c r="E29" s="60">
        <v>3109</v>
      </c>
    </row>
    <row r="30" spans="1:5" s="58" customFormat="1" ht="40.5" customHeight="1" x14ac:dyDescent="0.25">
      <c r="A30" s="59" t="s">
        <v>102</v>
      </c>
      <c r="B30" s="59"/>
      <c r="C30" s="59"/>
      <c r="D30" s="59"/>
      <c r="E30" s="60">
        <v>2963.7</v>
      </c>
    </row>
    <row r="31" spans="1:5" s="58" customFormat="1" ht="48" customHeight="1" x14ac:dyDescent="0.25">
      <c r="A31" s="59" t="s">
        <v>103</v>
      </c>
      <c r="B31" s="59"/>
      <c r="C31" s="59"/>
      <c r="D31" s="59"/>
      <c r="E31" s="60">
        <v>80.2</v>
      </c>
    </row>
    <row r="32" spans="1:5" s="58" customFormat="1" ht="21" customHeight="1" x14ac:dyDescent="0.25">
      <c r="A32" s="59" t="s">
        <v>104</v>
      </c>
      <c r="B32" s="59"/>
      <c r="C32" s="59"/>
      <c r="D32" s="59"/>
      <c r="E32" s="60">
        <v>411.9</v>
      </c>
    </row>
    <row r="33" spans="1:6" s="58" customFormat="1" ht="22.5" customHeight="1" x14ac:dyDescent="0.25">
      <c r="A33" s="59" t="s">
        <v>105</v>
      </c>
      <c r="B33" s="59"/>
      <c r="C33" s="59"/>
      <c r="D33" s="59"/>
      <c r="E33" s="60">
        <v>188.5</v>
      </c>
    </row>
    <row r="34" spans="1:6" s="58" customFormat="1" ht="29.25" customHeight="1" x14ac:dyDescent="0.25">
      <c r="A34" s="59" t="s">
        <v>106</v>
      </c>
      <c r="B34" s="59"/>
      <c r="C34" s="59"/>
      <c r="D34" s="59"/>
      <c r="E34" s="60">
        <v>507.2</v>
      </c>
    </row>
    <row r="35" spans="1:6" s="58" customFormat="1" ht="29.25" customHeight="1" x14ac:dyDescent="0.25">
      <c r="A35" s="59" t="s">
        <v>107</v>
      </c>
      <c r="B35" s="59"/>
      <c r="C35" s="59"/>
      <c r="D35" s="59"/>
      <c r="E35" s="60">
        <v>876.3</v>
      </c>
    </row>
    <row r="36" spans="1:6" s="58" customFormat="1" ht="51" customHeight="1" x14ac:dyDescent="0.25">
      <c r="A36" s="59" t="s">
        <v>108</v>
      </c>
      <c r="B36" s="59"/>
      <c r="C36" s="59"/>
      <c r="D36" s="59"/>
      <c r="E36" s="60">
        <v>113.5</v>
      </c>
    </row>
    <row r="37" spans="1:6" s="58" customFormat="1" ht="29.25" customHeight="1" x14ac:dyDescent="0.25">
      <c r="A37" s="59" t="s">
        <v>109</v>
      </c>
      <c r="B37" s="59"/>
      <c r="C37" s="59"/>
      <c r="D37" s="59"/>
      <c r="E37" s="60">
        <v>1417.8</v>
      </c>
    </row>
    <row r="38" spans="1:6" s="58" customFormat="1" ht="29.25" customHeight="1" x14ac:dyDescent="0.25">
      <c r="A38" s="59" t="s">
        <v>110</v>
      </c>
      <c r="B38" s="59"/>
      <c r="C38" s="59"/>
      <c r="D38" s="59"/>
      <c r="E38" s="60">
        <v>80000</v>
      </c>
    </row>
    <row r="39" spans="1:6" s="58" customFormat="1" ht="22.5" customHeight="1" x14ac:dyDescent="0.25">
      <c r="A39" s="59" t="s">
        <v>111</v>
      </c>
      <c r="B39" s="59"/>
      <c r="C39" s="59"/>
      <c r="D39" s="59"/>
      <c r="E39" s="60">
        <v>11813.3</v>
      </c>
    </row>
    <row r="40" spans="1:6" s="58" customFormat="1" x14ac:dyDescent="0.25">
      <c r="A40" s="49" t="s">
        <v>112</v>
      </c>
      <c r="B40" s="50"/>
      <c r="C40" s="50"/>
      <c r="D40" s="50"/>
      <c r="E40" s="13">
        <f>'Муниципальные районы'!B24-Учреждения!E5+'Муниципальные районы'!B23</f>
        <v>34760.69080999936</v>
      </c>
    </row>
    <row r="41" spans="1:6" s="58" customFormat="1" x14ac:dyDescent="0.25">
      <c r="A41" s="61" t="s">
        <v>113</v>
      </c>
      <c r="B41" s="62"/>
      <c r="C41" s="62"/>
      <c r="D41" s="62"/>
      <c r="E41" s="13"/>
    </row>
    <row r="42" spans="1:6" s="58" customFormat="1" ht="93.75" customHeight="1" x14ac:dyDescent="0.25">
      <c r="A42" s="61" t="s">
        <v>114</v>
      </c>
      <c r="B42" s="62"/>
      <c r="C42" s="62"/>
      <c r="D42" s="62"/>
      <c r="E42" s="13">
        <v>9675055.1999999993</v>
      </c>
    </row>
    <row r="43" spans="1:6" x14ac:dyDescent="0.25">
      <c r="A43" s="14"/>
      <c r="B43" s="15"/>
      <c r="C43" s="15"/>
      <c r="D43" s="6"/>
      <c r="E43" s="16"/>
    </row>
    <row r="44" spans="1:6" x14ac:dyDescent="0.25">
      <c r="A44" s="51" t="s">
        <v>12</v>
      </c>
      <c r="B44" s="53" t="s">
        <v>4</v>
      </c>
      <c r="C44" s="54" t="s">
        <v>5</v>
      </c>
      <c r="D44" s="54"/>
      <c r="E44" s="54"/>
    </row>
    <row r="45" spans="1:6" ht="90" x14ac:dyDescent="0.25">
      <c r="A45" s="52"/>
      <c r="B45" s="53"/>
      <c r="C45" s="17" t="s">
        <v>6</v>
      </c>
      <c r="D45" s="17" t="s">
        <v>7</v>
      </c>
      <c r="E45" s="17" t="s">
        <v>8</v>
      </c>
    </row>
    <row r="46" spans="1:6" x14ac:dyDescent="0.25">
      <c r="A46" s="18" t="s">
        <v>48</v>
      </c>
      <c r="B46" s="41">
        <v>6217.9609600000003</v>
      </c>
      <c r="C46" s="41">
        <v>6211.8539600000004</v>
      </c>
      <c r="D46" s="41"/>
      <c r="E46" s="41"/>
      <c r="F46" s="40"/>
    </row>
    <row r="47" spans="1:6" x14ac:dyDescent="0.25">
      <c r="A47" s="18" t="s">
        <v>49</v>
      </c>
      <c r="B47" s="41">
        <v>390</v>
      </c>
      <c r="C47" s="41"/>
      <c r="D47" s="41"/>
      <c r="E47" s="41"/>
      <c r="F47" s="40"/>
    </row>
    <row r="48" spans="1:6" x14ac:dyDescent="0.25">
      <c r="A48" s="18" t="s">
        <v>50</v>
      </c>
      <c r="B48" s="41">
        <v>1744.5565300000001</v>
      </c>
      <c r="C48" s="41"/>
      <c r="D48" s="41">
        <v>1744.5565300000001</v>
      </c>
      <c r="E48" s="41"/>
      <c r="F48" s="40"/>
    </row>
    <row r="49" spans="1:6" x14ac:dyDescent="0.25">
      <c r="A49" s="18" t="s">
        <v>51</v>
      </c>
      <c r="B49" s="41">
        <v>8464.8057200000003</v>
      </c>
      <c r="C49" s="41">
        <v>400.8</v>
      </c>
      <c r="D49" s="41">
        <v>5989.7479400000002</v>
      </c>
      <c r="E49" s="41"/>
      <c r="F49" s="40"/>
    </row>
    <row r="50" spans="1:6" ht="30" x14ac:dyDescent="0.25">
      <c r="A50" s="18" t="s">
        <v>52</v>
      </c>
      <c r="B50" s="41">
        <v>5854.1212100000002</v>
      </c>
      <c r="C50" s="41">
        <v>1227.98314</v>
      </c>
      <c r="D50" s="41"/>
      <c r="E50" s="41"/>
      <c r="F50" s="40"/>
    </row>
    <row r="51" spans="1:6" x14ac:dyDescent="0.25">
      <c r="A51" s="18" t="s">
        <v>53</v>
      </c>
      <c r="B51" s="41">
        <v>172</v>
      </c>
      <c r="C51" s="41"/>
      <c r="D51" s="41"/>
      <c r="E51" s="41"/>
      <c r="F51" s="40"/>
    </row>
    <row r="52" spans="1:6" x14ac:dyDescent="0.25">
      <c r="A52" s="18" t="s">
        <v>54</v>
      </c>
      <c r="B52" s="41">
        <v>736.452</v>
      </c>
      <c r="C52" s="41"/>
      <c r="D52" s="41">
        <v>720</v>
      </c>
      <c r="E52" s="41"/>
      <c r="F52" s="40"/>
    </row>
    <row r="53" spans="1:6" ht="30" x14ac:dyDescent="0.25">
      <c r="A53" s="18" t="s">
        <v>55</v>
      </c>
      <c r="B53" s="41">
        <v>556030.58747999999</v>
      </c>
      <c r="C53" s="41"/>
      <c r="D53" s="41"/>
      <c r="E53" s="41"/>
      <c r="F53" s="40"/>
    </row>
    <row r="54" spans="1:6" x14ac:dyDescent="0.25">
      <c r="A54" s="18" t="s">
        <v>56</v>
      </c>
      <c r="B54" s="41">
        <v>5</v>
      </c>
      <c r="C54" s="41"/>
      <c r="D54" s="41"/>
      <c r="E54" s="41"/>
      <c r="F54" s="40"/>
    </row>
    <row r="55" spans="1:6" x14ac:dyDescent="0.25">
      <c r="A55" s="18" t="s">
        <v>57</v>
      </c>
      <c r="B55" s="41">
        <v>131240.82284000001</v>
      </c>
      <c r="C55" s="41"/>
      <c r="D55" s="41"/>
      <c r="E55" s="41">
        <v>12409.86945</v>
      </c>
      <c r="F55" s="40"/>
    </row>
    <row r="56" spans="1:6" x14ac:dyDescent="0.25">
      <c r="A56" s="18" t="s">
        <v>58</v>
      </c>
      <c r="B56" s="41">
        <v>45509.209159999999</v>
      </c>
      <c r="C56" s="41"/>
      <c r="D56" s="41"/>
      <c r="E56" s="41">
        <v>26.46</v>
      </c>
      <c r="F56" s="40"/>
    </row>
    <row r="57" spans="1:6" x14ac:dyDescent="0.25">
      <c r="A57" s="18" t="s">
        <v>59</v>
      </c>
      <c r="B57" s="41">
        <v>69267.347160000005</v>
      </c>
      <c r="C57" s="41">
        <v>800</v>
      </c>
      <c r="D57" s="41">
        <v>-617.08438999999998</v>
      </c>
      <c r="E57" s="41">
        <v>9536.4556900000007</v>
      </c>
      <c r="F57" s="40"/>
    </row>
    <row r="58" spans="1:6" ht="30" x14ac:dyDescent="0.25">
      <c r="A58" s="18" t="s">
        <v>60</v>
      </c>
      <c r="B58" s="41">
        <v>91186.739400000006</v>
      </c>
      <c r="C58" s="41">
        <v>1000</v>
      </c>
      <c r="D58" s="41"/>
      <c r="E58" s="41">
        <v>52202.87068</v>
      </c>
      <c r="F58" s="40"/>
    </row>
    <row r="59" spans="1:6" x14ac:dyDescent="0.25">
      <c r="A59" s="18" t="s">
        <v>61</v>
      </c>
      <c r="B59" s="41">
        <v>29065.785599999999</v>
      </c>
      <c r="C59" s="41"/>
      <c r="D59" s="41">
        <v>760</v>
      </c>
      <c r="E59" s="41"/>
      <c r="F59" s="40"/>
    </row>
    <row r="60" spans="1:6" x14ac:dyDescent="0.25">
      <c r="A60" s="18" t="s">
        <v>62</v>
      </c>
      <c r="B60" s="41">
        <v>33139.547899999998</v>
      </c>
      <c r="C60" s="41">
        <v>24000</v>
      </c>
      <c r="D60" s="41"/>
      <c r="E60" s="41">
        <v>507.97644000000003</v>
      </c>
      <c r="F60" s="40"/>
    </row>
    <row r="61" spans="1:6" x14ac:dyDescent="0.25">
      <c r="A61" s="18" t="s">
        <v>63</v>
      </c>
      <c r="B61" s="41">
        <v>37.012</v>
      </c>
      <c r="C61" s="41"/>
      <c r="D61" s="41"/>
      <c r="E61" s="41"/>
      <c r="F61" s="40"/>
    </row>
    <row r="62" spans="1:6" ht="30" x14ac:dyDescent="0.25">
      <c r="A62" s="18" t="s">
        <v>64</v>
      </c>
      <c r="B62" s="41">
        <v>1151.3690300000001</v>
      </c>
      <c r="C62" s="41">
        <v>1000</v>
      </c>
      <c r="D62" s="41"/>
      <c r="E62" s="41"/>
      <c r="F62" s="40"/>
    </row>
    <row r="63" spans="1:6" x14ac:dyDescent="0.25">
      <c r="A63" s="18" t="s">
        <v>65</v>
      </c>
      <c r="B63" s="41">
        <v>11628.45982</v>
      </c>
      <c r="C63" s="41">
        <v>1500</v>
      </c>
      <c r="D63" s="41">
        <v>1337.3350399999999</v>
      </c>
      <c r="E63" s="41">
        <v>2809.8487799999998</v>
      </c>
      <c r="F63" s="40"/>
    </row>
    <row r="64" spans="1:6" x14ac:dyDescent="0.25">
      <c r="A64" s="18" t="s">
        <v>66</v>
      </c>
      <c r="B64" s="41">
        <v>39.6</v>
      </c>
      <c r="C64" s="41"/>
      <c r="D64" s="41"/>
      <c r="E64" s="41"/>
      <c r="F64" s="40"/>
    </row>
    <row r="65" spans="1:6" x14ac:dyDescent="0.25">
      <c r="A65" s="18" t="s">
        <v>67</v>
      </c>
      <c r="B65" s="41">
        <v>117444.96649000001</v>
      </c>
      <c r="C65" s="41">
        <v>2500</v>
      </c>
      <c r="D65" s="41"/>
      <c r="E65" s="41"/>
      <c r="F65" s="40"/>
    </row>
    <row r="66" spans="1:6" ht="30" x14ac:dyDescent="0.25">
      <c r="A66" s="18" t="s">
        <v>68</v>
      </c>
      <c r="B66" s="41">
        <v>4700.5</v>
      </c>
      <c r="C66" s="41">
        <v>4000</v>
      </c>
      <c r="D66" s="41"/>
      <c r="E66" s="41"/>
      <c r="F66" s="40"/>
    </row>
    <row r="67" spans="1:6" x14ac:dyDescent="0.25">
      <c r="A67" s="18" t="s">
        <v>69</v>
      </c>
      <c r="B67" s="41">
        <v>35</v>
      </c>
      <c r="C67" s="41"/>
      <c r="D67" s="41"/>
      <c r="E67" s="41"/>
      <c r="F67" s="40"/>
    </row>
    <row r="68" spans="1:6" x14ac:dyDescent="0.25">
      <c r="A68" s="18" t="s">
        <v>70</v>
      </c>
      <c r="B68" s="41">
        <v>57.402700000000003</v>
      </c>
      <c r="C68" s="41"/>
      <c r="D68" s="41"/>
      <c r="E68" s="41"/>
      <c r="F68" s="40"/>
    </row>
    <row r="69" spans="1:6" x14ac:dyDescent="0.25">
      <c r="A69" s="18" t="s">
        <v>71</v>
      </c>
      <c r="B69" s="41">
        <v>51.580919999999999</v>
      </c>
      <c r="C69" s="41"/>
      <c r="D69" s="41"/>
      <c r="E69" s="41"/>
      <c r="F69" s="40"/>
    </row>
    <row r="70" spans="1:6" x14ac:dyDescent="0.25">
      <c r="A70" s="18" t="s">
        <v>72</v>
      </c>
      <c r="B70" s="41">
        <v>197.13699</v>
      </c>
      <c r="C70" s="41">
        <v>87.545280000000005</v>
      </c>
      <c r="D70" s="41"/>
      <c r="E70" s="41"/>
      <c r="F70" s="40"/>
    </row>
    <row r="71" spans="1:6" x14ac:dyDescent="0.25">
      <c r="A71" s="18" t="s">
        <v>73</v>
      </c>
      <c r="B71" s="41">
        <v>56768.101410000003</v>
      </c>
      <c r="C71" s="41"/>
      <c r="D71" s="41"/>
      <c r="E71" s="41"/>
      <c r="F71" s="40"/>
    </row>
    <row r="72" spans="1:6" x14ac:dyDescent="0.25">
      <c r="A72" s="18" t="s">
        <v>74</v>
      </c>
      <c r="B72" s="41">
        <v>723.39592000000005</v>
      </c>
      <c r="C72" s="41"/>
      <c r="D72" s="41"/>
      <c r="E72" s="41">
        <v>200.06700000000001</v>
      </c>
      <c r="F72" s="40"/>
    </row>
    <row r="73" spans="1:6" x14ac:dyDescent="0.25">
      <c r="A73" s="18" t="s">
        <v>75</v>
      </c>
      <c r="B73" s="41">
        <v>8076.7493299999996</v>
      </c>
      <c r="C73" s="41">
        <v>6558.7312199999997</v>
      </c>
      <c r="D73" s="41">
        <v>1201.92615</v>
      </c>
      <c r="E73" s="41"/>
      <c r="F73" s="40"/>
    </row>
    <row r="74" spans="1:6" x14ac:dyDescent="0.25">
      <c r="A74" s="18" t="s">
        <v>76</v>
      </c>
      <c r="B74" s="41">
        <v>29648.590629999999</v>
      </c>
      <c r="C74" s="41">
        <v>520</v>
      </c>
      <c r="D74" s="41">
        <v>489.97149000000002</v>
      </c>
      <c r="E74" s="41"/>
      <c r="F74" s="40"/>
    </row>
    <row r="75" spans="1:6" ht="30" x14ac:dyDescent="0.25">
      <c r="A75" s="18" t="s">
        <v>77</v>
      </c>
      <c r="B75" s="41">
        <v>52.27</v>
      </c>
      <c r="C75" s="41"/>
      <c r="D75" s="41"/>
      <c r="E75" s="41"/>
      <c r="F75" s="40"/>
    </row>
    <row r="76" spans="1:6" ht="30" x14ac:dyDescent="0.25">
      <c r="A76" s="18" t="s">
        <v>78</v>
      </c>
      <c r="B76" s="41">
        <v>16920.186519999999</v>
      </c>
      <c r="C76" s="41"/>
      <c r="D76" s="41"/>
      <c r="E76" s="41"/>
      <c r="F76" s="40"/>
    </row>
    <row r="77" spans="1:6" ht="30" x14ac:dyDescent="0.25">
      <c r="A77" s="18" t="s">
        <v>79</v>
      </c>
      <c r="B77" s="41">
        <v>3124.54</v>
      </c>
      <c r="C77" s="41">
        <v>2939</v>
      </c>
      <c r="D77" s="41">
        <v>150</v>
      </c>
      <c r="E77" s="41"/>
      <c r="F77" s="40"/>
    </row>
    <row r="78" spans="1:6" x14ac:dyDescent="0.25">
      <c r="A78" s="19" t="s">
        <v>80</v>
      </c>
      <c r="B78" s="42">
        <v>1229681.7977199999</v>
      </c>
      <c r="C78" s="42">
        <v>52745.9136</v>
      </c>
      <c r="D78" s="42">
        <v>11776.45276</v>
      </c>
      <c r="E78" s="42">
        <v>77693.548039999994</v>
      </c>
      <c r="F78" s="40"/>
    </row>
    <row r="79" spans="1:6" x14ac:dyDescent="0.25">
      <c r="B79" s="40"/>
      <c r="C79" s="40"/>
      <c r="D79" s="40"/>
      <c r="E79" s="40"/>
    </row>
  </sheetData>
  <mergeCells count="42">
    <mergeCell ref="A41:D41"/>
    <mergeCell ref="A42:D42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44:A45"/>
    <mergeCell ref="B44:B45"/>
    <mergeCell ref="C44:E4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zoomScaleNormal="100" zoomScaleSheetLayoutView="100" workbookViewId="0">
      <selection activeCell="S8" sqref="S8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47</v>
      </c>
      <c r="C1" s="28" t="s">
        <v>11</v>
      </c>
    </row>
    <row r="2" spans="1:20" x14ac:dyDescent="0.25">
      <c r="A2" s="29" t="str">
        <f>TEXT(EndData2,"[$-FC19]ДД.ММ.ГГГ")</f>
        <v>23.07.2023</v>
      </c>
      <c r="B2" s="29">
        <f>A2+1</f>
        <v>45131</v>
      </c>
      <c r="C2" s="25" t="str">
        <f>TEXT(B2,"[$-FC19]ДД.ММ.ГГГ")</f>
        <v>24.07.2023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>
        <v>295</v>
      </c>
      <c r="C4" s="23">
        <v>23000</v>
      </c>
      <c r="D4" s="23">
        <v>3360</v>
      </c>
      <c r="E4" s="23"/>
      <c r="F4" s="23"/>
      <c r="G4" s="23"/>
      <c r="H4" s="23"/>
      <c r="I4" s="23">
        <v>1532.5550000000001</v>
      </c>
      <c r="J4" s="23"/>
      <c r="K4" s="23"/>
      <c r="L4" s="23"/>
      <c r="M4" s="23"/>
      <c r="N4" s="23">
        <v>5244.29</v>
      </c>
      <c r="O4" s="23"/>
      <c r="P4" s="43">
        <v>33431.845000000001</v>
      </c>
      <c r="Q4" s="31"/>
      <c r="R4" s="31"/>
      <c r="S4" s="31"/>
      <c r="T4" s="31"/>
    </row>
    <row r="5" spans="1:20" ht="39" x14ac:dyDescent="0.25">
      <c r="A5" s="20" t="s">
        <v>30</v>
      </c>
      <c r="B5" s="23">
        <v>480.44900000000001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43">
        <v>480.44900000000001</v>
      </c>
      <c r="Q5" s="31"/>
      <c r="R5" s="31"/>
      <c r="S5" s="31"/>
      <c r="T5" s="31"/>
    </row>
    <row r="6" spans="1:20" ht="102.75" x14ac:dyDescent="0.25">
      <c r="A6" s="20" t="s">
        <v>31</v>
      </c>
      <c r="B6" s="23"/>
      <c r="C6" s="23">
        <v>8827.4941099999996</v>
      </c>
      <c r="D6" s="23"/>
      <c r="E6" s="23"/>
      <c r="F6" s="23"/>
      <c r="G6" s="23">
        <v>2638.9911699999998</v>
      </c>
      <c r="H6" s="23"/>
      <c r="I6" s="23"/>
      <c r="J6" s="23"/>
      <c r="K6" s="23">
        <v>2885.6436199999998</v>
      </c>
      <c r="L6" s="23"/>
      <c r="M6" s="23"/>
      <c r="N6" s="23"/>
      <c r="O6" s="23">
        <v>8715.2000000000007</v>
      </c>
      <c r="P6" s="43">
        <v>23067.3289</v>
      </c>
      <c r="Q6" s="31"/>
      <c r="R6" s="31"/>
      <c r="S6" s="31"/>
      <c r="T6" s="31"/>
    </row>
    <row r="7" spans="1:20" ht="77.25" x14ac:dyDescent="0.25">
      <c r="A7" s="20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>
        <v>300</v>
      </c>
      <c r="M7" s="23"/>
      <c r="N7" s="23"/>
      <c r="O7" s="23"/>
      <c r="P7" s="43">
        <v>300</v>
      </c>
      <c r="Q7" s="31"/>
      <c r="R7" s="31"/>
      <c r="S7" s="31"/>
      <c r="T7" s="31"/>
    </row>
    <row r="8" spans="1:20" ht="319.5" x14ac:dyDescent="0.25">
      <c r="A8" s="20" t="s">
        <v>33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>
        <v>2000</v>
      </c>
      <c r="M8" s="23"/>
      <c r="N8" s="23"/>
      <c r="O8" s="23"/>
      <c r="P8" s="43">
        <v>2000</v>
      </c>
      <c r="Q8" s="31"/>
      <c r="R8" s="31"/>
      <c r="S8" s="31"/>
      <c r="T8" s="31"/>
    </row>
    <row r="9" spans="1:20" ht="153.75" x14ac:dyDescent="0.25">
      <c r="A9" s="20" t="s">
        <v>34</v>
      </c>
      <c r="B9" s="23"/>
      <c r="C9" s="23"/>
      <c r="D9" s="23">
        <v>3000</v>
      </c>
      <c r="E9" s="23">
        <v>6000</v>
      </c>
      <c r="F9" s="23"/>
      <c r="G9" s="23"/>
      <c r="H9" s="23"/>
      <c r="I9" s="23"/>
      <c r="J9" s="23">
        <v>5469.06</v>
      </c>
      <c r="K9" s="23"/>
      <c r="L9" s="23">
        <v>550.21376999999995</v>
      </c>
      <c r="M9" s="23">
        <v>10508.186</v>
      </c>
      <c r="N9" s="23">
        <v>8035.5000300000002</v>
      </c>
      <c r="O9" s="23"/>
      <c r="P9" s="43">
        <v>33562.959799999997</v>
      </c>
      <c r="Q9" s="31"/>
      <c r="R9" s="31"/>
      <c r="S9" s="31"/>
      <c r="T9" s="31"/>
    </row>
    <row r="10" spans="1:20" ht="90" x14ac:dyDescent="0.25">
      <c r="A10" s="20" t="s">
        <v>35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>
        <v>871.14175999999998</v>
      </c>
      <c r="M10" s="23"/>
      <c r="N10" s="23"/>
      <c r="O10" s="23"/>
      <c r="P10" s="43">
        <v>871.14175999999998</v>
      </c>
      <c r="Q10" s="31"/>
      <c r="R10" s="31"/>
      <c r="S10" s="31"/>
      <c r="T10" s="31"/>
    </row>
    <row r="11" spans="1:20" ht="115.5" x14ac:dyDescent="0.25">
      <c r="A11" s="20" t="s">
        <v>36</v>
      </c>
      <c r="B11" s="23"/>
      <c r="C11" s="23"/>
      <c r="D11" s="23"/>
      <c r="E11" s="23">
        <v>250</v>
      </c>
      <c r="F11" s="23"/>
      <c r="G11" s="23"/>
      <c r="H11" s="23"/>
      <c r="I11" s="23"/>
      <c r="J11" s="23">
        <v>90</v>
      </c>
      <c r="K11" s="23"/>
      <c r="L11" s="23">
        <v>115.12017</v>
      </c>
      <c r="M11" s="23"/>
      <c r="N11" s="23"/>
      <c r="O11" s="23"/>
      <c r="P11" s="43">
        <v>455.12016999999997</v>
      </c>
      <c r="Q11" s="31"/>
      <c r="R11" s="31"/>
      <c r="S11" s="31"/>
      <c r="T11" s="31"/>
    </row>
    <row r="12" spans="1:20" ht="115.5" x14ac:dyDescent="0.25">
      <c r="A12" s="20" t="s">
        <v>37</v>
      </c>
      <c r="B12" s="23"/>
      <c r="C12" s="23"/>
      <c r="D12" s="23"/>
      <c r="E12" s="23">
        <v>5600</v>
      </c>
      <c r="F12" s="23"/>
      <c r="G12" s="23"/>
      <c r="H12" s="23"/>
      <c r="I12" s="23"/>
      <c r="J12" s="23">
        <v>13167.87983</v>
      </c>
      <c r="K12" s="23"/>
      <c r="L12" s="23">
        <v>2200</v>
      </c>
      <c r="M12" s="23">
        <v>1290.3</v>
      </c>
      <c r="N12" s="23">
        <v>3230.6666599999999</v>
      </c>
      <c r="O12" s="23"/>
      <c r="P12" s="43">
        <v>25488.84649</v>
      </c>
      <c r="Q12" s="31"/>
      <c r="R12" s="31"/>
      <c r="S12" s="31"/>
      <c r="T12" s="31"/>
    </row>
    <row r="13" spans="1:20" ht="64.5" x14ac:dyDescent="0.25">
      <c r="A13" s="20" t="s">
        <v>38</v>
      </c>
      <c r="B13" s="23">
        <v>107.3721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107.3721</v>
      </c>
      <c r="Q13" s="31"/>
      <c r="R13" s="31"/>
      <c r="S13" s="31"/>
      <c r="T13" s="31"/>
    </row>
    <row r="14" spans="1:20" ht="90" x14ac:dyDescent="0.25">
      <c r="A14" s="20" t="s">
        <v>39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v>50</v>
      </c>
      <c r="O14" s="23"/>
      <c r="P14" s="43">
        <v>50</v>
      </c>
      <c r="Q14" s="31"/>
      <c r="R14" s="31"/>
      <c r="S14" s="31"/>
      <c r="T14" s="31"/>
    </row>
    <row r="15" spans="1:20" ht="51.75" x14ac:dyDescent="0.25">
      <c r="A15" s="20" t="s">
        <v>40</v>
      </c>
      <c r="B15" s="23">
        <v>859.59083999999996</v>
      </c>
      <c r="C15" s="23"/>
      <c r="D15" s="23"/>
      <c r="E15" s="23">
        <v>202.67684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v>1062.2676799999999</v>
      </c>
      <c r="Q15" s="31"/>
      <c r="R15" s="31"/>
      <c r="S15" s="31"/>
      <c r="T15" s="31"/>
    </row>
    <row r="16" spans="1:20" ht="64.5" x14ac:dyDescent="0.25">
      <c r="A16" s="20" t="s">
        <v>41</v>
      </c>
      <c r="B16" s="23">
        <v>1990.395</v>
      </c>
      <c r="C16" s="23">
        <v>189.00335999999999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43">
        <v>2179.3983600000001</v>
      </c>
      <c r="Q16" s="31"/>
      <c r="R16" s="31"/>
      <c r="S16" s="31"/>
      <c r="T16" s="31"/>
    </row>
    <row r="17" spans="1:20" ht="204.75" x14ac:dyDescent="0.25">
      <c r="A17" s="20" t="s">
        <v>42</v>
      </c>
      <c r="B17" s="23"/>
      <c r="C17" s="23">
        <v>255.64648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3">
        <v>255.64648</v>
      </c>
      <c r="Q17" s="31"/>
      <c r="R17" s="31"/>
      <c r="S17" s="31"/>
      <c r="T17" s="31"/>
    </row>
    <row r="18" spans="1:20" ht="102.75" x14ac:dyDescent="0.25">
      <c r="A18" s="20" t="s">
        <v>43</v>
      </c>
      <c r="B18" s="23">
        <v>14335.2</v>
      </c>
      <c r="C18" s="23"/>
      <c r="D18" s="23"/>
      <c r="E18" s="23"/>
      <c r="F18" s="23"/>
      <c r="G18" s="23"/>
      <c r="H18" s="23"/>
      <c r="I18" s="23">
        <v>2124.873</v>
      </c>
      <c r="J18" s="23"/>
      <c r="K18" s="23"/>
      <c r="L18" s="23"/>
      <c r="M18" s="23"/>
      <c r="N18" s="23"/>
      <c r="O18" s="23"/>
      <c r="P18" s="43">
        <v>16460.073</v>
      </c>
      <c r="Q18" s="31"/>
      <c r="R18" s="31"/>
      <c r="S18" s="31"/>
      <c r="T18" s="31"/>
    </row>
    <row r="19" spans="1:20" ht="90" x14ac:dyDescent="0.25">
      <c r="A19" s="20" t="s">
        <v>44</v>
      </c>
      <c r="B19" s="23">
        <v>3069.5443500000001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3069.5443500000001</v>
      </c>
      <c r="Q19" s="31"/>
      <c r="R19" s="31"/>
      <c r="S19" s="31"/>
      <c r="T19" s="31"/>
    </row>
    <row r="20" spans="1:20" ht="51.75" x14ac:dyDescent="0.25">
      <c r="A20" s="20" t="s">
        <v>45</v>
      </c>
      <c r="B20" s="23"/>
      <c r="C20" s="23"/>
      <c r="D20" s="23">
        <v>305</v>
      </c>
      <c r="E20" s="23"/>
      <c r="F20" s="23"/>
      <c r="G20" s="23"/>
      <c r="H20" s="23"/>
      <c r="I20" s="23"/>
      <c r="J20" s="23"/>
      <c r="K20" s="23"/>
      <c r="L20" s="23">
        <v>35</v>
      </c>
      <c r="M20" s="23"/>
      <c r="N20" s="23"/>
      <c r="O20" s="23">
        <v>97</v>
      </c>
      <c r="P20" s="43">
        <v>437</v>
      </c>
      <c r="Q20" s="31"/>
      <c r="R20" s="31"/>
      <c r="S20" s="31"/>
      <c r="T20" s="31"/>
    </row>
    <row r="21" spans="1:20" x14ac:dyDescent="0.25">
      <c r="A21" s="21" t="s">
        <v>46</v>
      </c>
      <c r="B21" s="24">
        <v>21137.551289999999</v>
      </c>
      <c r="C21" s="24">
        <v>32272.143950000001</v>
      </c>
      <c r="D21" s="24">
        <v>6665</v>
      </c>
      <c r="E21" s="24">
        <v>12052.67684</v>
      </c>
      <c r="F21" s="24"/>
      <c r="G21" s="24">
        <v>2638.9911699999998</v>
      </c>
      <c r="H21" s="24"/>
      <c r="I21" s="24">
        <v>3657.4279999999999</v>
      </c>
      <c r="J21" s="24">
        <v>18726.939829999999</v>
      </c>
      <c r="K21" s="24">
        <v>2885.6436199999998</v>
      </c>
      <c r="L21" s="24">
        <v>6071.4757</v>
      </c>
      <c r="M21" s="24">
        <v>11798.486000000001</v>
      </c>
      <c r="N21" s="24">
        <v>16560.456689999999</v>
      </c>
      <c r="O21" s="24">
        <v>8812.2000000000007</v>
      </c>
      <c r="P21" s="43">
        <v>143278.99309</v>
      </c>
      <c r="Q21" s="39"/>
      <c r="R21" s="39"/>
      <c r="S21" s="39"/>
      <c r="T21" s="39"/>
    </row>
    <row r="22" spans="1:20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20" x14ac:dyDescent="0.25">
      <c r="A23" s="35" t="s">
        <v>28</v>
      </c>
      <c r="B23" s="44">
        <f>P21+Учреждения!B78</f>
        <v>1372960.7908099999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20" ht="32.25" customHeight="1" x14ac:dyDescent="0.25">
      <c r="A24" s="35" t="str">
        <f>CONCATENATE("Остатки бюджетных средств на ",C2,"г.")</f>
        <v>Остатки бюджетных средств на 24.07.2023г.</v>
      </c>
      <c r="B24" s="44">
        <v>6849124.2999999998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2023-07-25T00:09:53Z</dcterms:modified>
</cp:coreProperties>
</file>