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Учреждения!$48:$49</definedName>
    <definedName name="_xlnm.Print_Area" localSheetId="1">'Муниципальные районы'!$A$1:$P$22</definedName>
    <definedName name="_xlnm.Print_Area" localSheetId="0">Учреждения!$A$1:$E$82</definedName>
  </definedNames>
  <calcPr calcId="152511"/>
</workbook>
</file>

<file path=xl/calcChain.xml><?xml version="1.0" encoding="utf-8"?>
<calcChain xmlns="http://schemas.openxmlformats.org/spreadsheetml/2006/main">
  <c r="E44" i="1" l="1"/>
  <c r="E9" i="1"/>
  <c r="B20" i="2"/>
  <c r="A2" i="2" l="1"/>
  <c r="B2" i="2" s="1"/>
  <c r="C2" i="2" s="1"/>
  <c r="A2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<sst xmlns="http://schemas.openxmlformats.org/spreadsheetml/2006/main" count="118" uniqueCount="117">
  <si>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</si>
  <si>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</si>
  <si>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</si>
  <si>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</si>
  <si>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</si>
  <si>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</si>
  <si>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</si>
  <si>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</si>
  <si>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</si>
  <si>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</si>
  <si>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</si>
  <si>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</si>
  <si>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</si>
  <si>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</si>
  <si>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</si>
  <si>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</si>
  <si>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</si>
  <si>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</si>
  <si>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</si>
  <si>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</si>
  <si>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</si>
  <si>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</si>
  <si>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</si>
  <si>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</si>
  <si>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</si>
  <si>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</si>
  <si>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</si>
  <si>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</si>
  <si>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</si>
  <si>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</si>
  <si>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</si>
  <si>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</si>
  <si>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</si>
  <si>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</si>
  <si>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</si>
  <si>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(надзора) и регионального государственного лицензионного контроля за осуществлением предпринимательской деятельности по управлению многоквартирными домами</t>
  </si>
  <si>
    <t>Иные межбюджетные трансферты на возмещение произведенных расходов по организации работы пунктов временного размещения, размещению и питанию граждан Российской Федерации, Украины, Донецкой Народной Республики, Луганской Народной Республики и лиц без гражданства, постоянно проживающих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Республики, Луганской Народной Республики и прибывших на территорию Камчатского края в экстренном массовом порядке и находящихся в пунктах временного размещения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</si>
  <si>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</si>
  <si>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</si>
  <si>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</si>
  <si>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</si>
  <si>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</si>
  <si>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</si>
  <si>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</si>
  <si>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30.07.2023</t>
  </si>
  <si>
    <t>Законодательное Собрание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</si>
  <si>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</si>
  <si>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</si>
  <si>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</si>
  <si>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</si>
  <si>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</si>
  <si>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</si>
  <si>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</si>
  <si>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</si>
  <si>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</si>
  <si>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</si>
  <si>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</si>
  <si>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</si>
  <si>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</si>
  <si>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</si>
  <si>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</si>
  <si>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</si>
  <si>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</si>
  <si>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</si>
  <si>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</si>
  <si>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</si>
  <si>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</si>
  <si>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</si>
  <si>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</si>
  <si>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</si>
  <si>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</si>
  <si>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</si>
  <si>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</si>
  <si>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</si>
  <si>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</si>
  <si>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</si>
  <si>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</si>
  <si>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ИТОГО</t>
  </si>
  <si>
    <t>24.07.2023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</si>
  <si>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</si>
  <si>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</si>
  <si>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</si>
  <si>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</si>
  <si>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</si>
  <si>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</si>
  <si>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</si>
  <si>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</si>
  <si>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субъектов Российской Федерации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</si>
  <si>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</si>
  <si>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поддержке переоборудования существующей автомобильной техники, включая общественный транспорт и коммунальную технику, для использования природного газа в качестве топлива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</si>
  <si>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</si>
  <si>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</si>
  <si>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</si>
  <si>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</si>
  <si>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</si>
  <si>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</si>
  <si>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развитие сети учреждений культурно-досугового типа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</si>
  <si>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</si>
  <si>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</si>
  <si>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</si>
  <si>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</si>
  <si>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</si>
  <si>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</si>
  <si>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</si>
  <si>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</si>
  <si>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</si>
  <si>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</si>
  <si>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</si>
  <si>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субъектов Российской Федерации на реализацию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</si>
  <si>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</si>
  <si>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</si>
  <si>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</si>
  <si>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</si>
  <si>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</si>
  <si>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</si>
  <si>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30.07.2023)</t>
  </si>
  <si>
    <t>Привлечение остатков средств на единый счет краевого бюджета с казначейских счетов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</si>
</sst>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 applyNumberFormat="0" applyBorder="0" applyAlignment="0"/>
  </cellStyleXfs>
  <cellXfs count="6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12" fillId="0" borderId="0" xfId="0" applyFont="1"/>
    <xf numFmtId="164" fontId="7" fillId="0" borderId="4" xfId="0" applyNumberFormat="1" applyFont="1" applyBorder="1" applyAlignment="1">
      <alignment horizontal="right"/>
    </xf>
    <xf numFmtId="170" fontId="16" fillId="0" borderId="4" xfId="1" applyNumberFormat="1" applyFont="1" applyFill="1" applyBorder="1" applyAlignment="1" applyProtection="1">
      <alignment horizontal="right" vertical="center"/>
    </xf>
    <xf numFmtId="49" fontId="16" fillId="0" borderId="4" xfId="1" applyNumberFormat="1" applyFont="1" applyFill="1" applyBorder="1" applyAlignment="1" applyProtection="1">
      <alignment horizontal="left" vertical="center" wrapText="1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zoomScaleNormal="100" zoomScaleSheetLayoutView="100" workbookViewId="0">
      <selection activeCell="E44" sqref="E44"/>
    </sheetView>
  </sheetViews>
  <sheetFormatPr defaultColWidth="8.7109375" defaultRowHeight="15" x14ac:dyDescent="0.25"/>
  <cols>
    <col min="1" max="1" width="69.28515625" style="29" customWidth="1"/>
    <col min="2" max="2" width="13.85546875" style="29" customWidth="1"/>
    <col min="3" max="4" width="14.42578125" style="29" customWidth="1"/>
    <col min="5" max="5" width="12.42578125" style="29" customWidth="1"/>
    <col min="6" max="6" width="12.5703125" style="29" customWidth="1"/>
    <col min="7" max="7" width="16" style="29" bestFit="1" customWidth="1"/>
    <col min="8" max="8" width="8.7109375" style="29"/>
    <col min="9" max="9" width="10.140625" style="29" bestFit="1" customWidth="1"/>
    <col min="10" max="16384" width="8.7109375" style="29"/>
  </cols>
  <sheetData>
    <row r="1" spans="1:9" ht="15.75" x14ac:dyDescent="0.25">
      <c r="A1" s="44" t="s">
        <v>0</v>
      </c>
      <c r="B1" s="44"/>
      <c r="C1" s="44"/>
      <c r="D1" s="44"/>
      <c r="E1" s="44"/>
      <c r="F1" s="35" t="s">
        <v>78</v>
      </c>
      <c r="G1" s="36" t="str">
        <f>TEXT(F1,"[$-FC19]ДД ММММ")</f>
        <v>24 июля</v>
      </c>
      <c r="H1" s="36" t="str">
        <f>TEXT(F1,"[$-FC19]ДД.ММ.ГГГ \г")</f>
        <v>24.07.2023 г</v>
      </c>
    </row>
    <row r="2" spans="1:9" ht="15.75" x14ac:dyDescent="0.25">
      <c r="A2" s="44" t="str">
        <f>CONCATENATE("с ",G1," по ",G2,"ода")</f>
        <v>с 24 июля по 30 июля 2023 года</v>
      </c>
      <c r="B2" s="44"/>
      <c r="C2" s="44"/>
      <c r="D2" s="44"/>
      <c r="E2" s="44"/>
      <c r="F2" s="35" t="s">
        <v>44</v>
      </c>
      <c r="G2" s="36" t="str">
        <f>TEXT(F2,"[$-FC19]ДД ММММ ГГГ \г")</f>
        <v>30 июля 2023 г</v>
      </c>
      <c r="H2" s="36" t="str">
        <f>TEXT(F2,"[$-FC19]ДД.ММ.ГГГ \г")</f>
        <v>30.07.2023 г</v>
      </c>
      <c r="I2" s="37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5" t="str">
        <f>CONCATENATE("Остатки средств на ",H1,".")</f>
        <v>Остатки средств на 24.07.2023 г.</v>
      </c>
      <c r="B5" s="46"/>
      <c r="C5" s="46"/>
      <c r="D5" s="47"/>
      <c r="E5" s="59">
        <v>6849124.2999999998</v>
      </c>
      <c r="F5" s="37"/>
    </row>
    <row r="6" spans="1:9" x14ac:dyDescent="0.25">
      <c r="A6" s="8"/>
      <c r="B6" s="9"/>
      <c r="C6" s="9"/>
      <c r="D6" s="9"/>
      <c r="E6" s="10"/>
    </row>
    <row r="7" spans="1:9" x14ac:dyDescent="0.25">
      <c r="A7" s="54" t="s">
        <v>2</v>
      </c>
      <c r="B7" s="55"/>
      <c r="C7" s="55"/>
      <c r="D7" s="55"/>
      <c r="E7" s="11"/>
    </row>
    <row r="8" spans="1:9" x14ac:dyDescent="0.25">
      <c r="A8" s="64" t="s">
        <v>116</v>
      </c>
      <c r="B8" s="66"/>
      <c r="C8" s="66"/>
      <c r="D8" s="67"/>
      <c r="E8" s="65">
        <v>-686446.33</v>
      </c>
    </row>
    <row r="9" spans="1:9" x14ac:dyDescent="0.25">
      <c r="A9" s="56" t="s">
        <v>3</v>
      </c>
      <c r="B9" s="55"/>
      <c r="C9" s="55"/>
      <c r="D9" s="55"/>
      <c r="E9" s="12">
        <f>SUM(E10:E43)</f>
        <v>1080299.7</v>
      </c>
    </row>
    <row r="10" spans="1:9" s="58" customFormat="1" ht="14.25" customHeight="1" x14ac:dyDescent="0.25">
      <c r="A10" s="61" t="s">
        <v>79</v>
      </c>
      <c r="B10" s="61"/>
      <c r="C10" s="61"/>
      <c r="D10" s="61"/>
      <c r="E10" s="60">
        <v>10793.5</v>
      </c>
    </row>
    <row r="11" spans="1:9" s="58" customFormat="1" ht="37.5" customHeight="1" x14ac:dyDescent="0.25">
      <c r="A11" s="61" t="s">
        <v>80</v>
      </c>
      <c r="B11" s="61"/>
      <c r="C11" s="61"/>
      <c r="D11" s="61"/>
      <c r="E11" s="60">
        <v>1016.8</v>
      </c>
    </row>
    <row r="12" spans="1:9" s="58" customFormat="1" ht="34.5" customHeight="1" x14ac:dyDescent="0.25">
      <c r="A12" s="61" t="s">
        <v>81</v>
      </c>
      <c r="B12" s="61"/>
      <c r="C12" s="61"/>
      <c r="D12" s="61"/>
      <c r="E12" s="60">
        <v>33346.300000000003</v>
      </c>
    </row>
    <row r="13" spans="1:9" s="58" customFormat="1" ht="38.25" customHeight="1" x14ac:dyDescent="0.25">
      <c r="A13" s="61" t="s">
        <v>82</v>
      </c>
      <c r="B13" s="61"/>
      <c r="C13" s="61"/>
      <c r="D13" s="61"/>
      <c r="E13" s="60">
        <v>60.8</v>
      </c>
    </row>
    <row r="14" spans="1:9" s="58" customFormat="1" ht="34.5" customHeight="1" x14ac:dyDescent="0.25">
      <c r="A14" s="61" t="s">
        <v>83</v>
      </c>
      <c r="B14" s="61"/>
      <c r="C14" s="61"/>
      <c r="D14" s="61"/>
      <c r="E14" s="60">
        <v>2157.6</v>
      </c>
    </row>
    <row r="15" spans="1:9" s="58" customFormat="1" ht="39" customHeight="1" x14ac:dyDescent="0.25">
      <c r="A15" s="61" t="s">
        <v>84</v>
      </c>
      <c r="B15" s="61"/>
      <c r="C15" s="61"/>
      <c r="D15" s="61"/>
      <c r="E15" s="60">
        <v>950</v>
      </c>
    </row>
    <row r="16" spans="1:9" s="58" customFormat="1" ht="15.75" customHeight="1" x14ac:dyDescent="0.25">
      <c r="A16" s="61" t="s">
        <v>85</v>
      </c>
      <c r="B16" s="61"/>
      <c r="C16" s="61"/>
      <c r="D16" s="61"/>
      <c r="E16" s="60">
        <v>245.2</v>
      </c>
    </row>
    <row r="17" spans="1:5" s="58" customFormat="1" ht="34.5" customHeight="1" x14ac:dyDescent="0.25">
      <c r="A17" s="61" t="s">
        <v>86</v>
      </c>
      <c r="B17" s="61"/>
      <c r="C17" s="61"/>
      <c r="D17" s="61"/>
      <c r="E17" s="60">
        <v>27268.3</v>
      </c>
    </row>
    <row r="18" spans="1:5" s="58" customFormat="1" ht="34.5" customHeight="1" x14ac:dyDescent="0.25">
      <c r="A18" s="61" t="s">
        <v>87</v>
      </c>
      <c r="B18" s="61"/>
      <c r="C18" s="61"/>
      <c r="D18" s="61"/>
      <c r="E18" s="60">
        <v>1963.6</v>
      </c>
    </row>
    <row r="19" spans="1:5" s="58" customFormat="1" ht="18.75" customHeight="1" x14ac:dyDescent="0.25">
      <c r="A19" s="61" t="s">
        <v>88</v>
      </c>
      <c r="B19" s="61"/>
      <c r="C19" s="61"/>
      <c r="D19" s="61"/>
      <c r="E19" s="60">
        <v>134.69999999999999</v>
      </c>
    </row>
    <row r="20" spans="1:5" s="58" customFormat="1" ht="34.5" customHeight="1" x14ac:dyDescent="0.25">
      <c r="A20" s="61" t="s">
        <v>89</v>
      </c>
      <c r="B20" s="61"/>
      <c r="C20" s="61"/>
      <c r="D20" s="61"/>
      <c r="E20" s="60">
        <v>184.7</v>
      </c>
    </row>
    <row r="21" spans="1:5" s="58" customFormat="1" ht="29.25" customHeight="1" x14ac:dyDescent="0.25">
      <c r="A21" s="61" t="s">
        <v>90</v>
      </c>
      <c r="B21" s="61"/>
      <c r="C21" s="61"/>
      <c r="D21" s="61"/>
      <c r="E21" s="60">
        <v>34710.1</v>
      </c>
    </row>
    <row r="22" spans="1:5" s="58" customFormat="1" ht="26.25" customHeight="1" x14ac:dyDescent="0.25">
      <c r="A22" s="61" t="s">
        <v>91</v>
      </c>
      <c r="B22" s="61"/>
      <c r="C22" s="61"/>
      <c r="D22" s="61"/>
      <c r="E22" s="60">
        <v>1.5</v>
      </c>
    </row>
    <row r="23" spans="1:5" s="58" customFormat="1" ht="29.25" customHeight="1" x14ac:dyDescent="0.25">
      <c r="A23" s="61" t="s">
        <v>92</v>
      </c>
      <c r="B23" s="61"/>
      <c r="C23" s="61"/>
      <c r="D23" s="61"/>
      <c r="E23" s="60">
        <v>3022.7</v>
      </c>
    </row>
    <row r="24" spans="1:5" s="58" customFormat="1" ht="15.75" customHeight="1" x14ac:dyDescent="0.25">
      <c r="A24" s="61" t="s">
        <v>93</v>
      </c>
      <c r="B24" s="61"/>
      <c r="C24" s="61"/>
      <c r="D24" s="61"/>
      <c r="E24" s="60">
        <v>13035</v>
      </c>
    </row>
    <row r="25" spans="1:5" s="58" customFormat="1" ht="34.5" customHeight="1" x14ac:dyDescent="0.25">
      <c r="A25" s="61" t="s">
        <v>94</v>
      </c>
      <c r="B25" s="61"/>
      <c r="C25" s="61"/>
      <c r="D25" s="61"/>
      <c r="E25" s="60">
        <v>892.9</v>
      </c>
    </row>
    <row r="26" spans="1:5" s="58" customFormat="1" ht="26.25" customHeight="1" x14ac:dyDescent="0.25">
      <c r="A26" s="61" t="s">
        <v>95</v>
      </c>
      <c r="B26" s="61"/>
      <c r="C26" s="61"/>
      <c r="D26" s="61"/>
      <c r="E26" s="60">
        <v>123.7</v>
      </c>
    </row>
    <row r="27" spans="1:5" s="58" customFormat="1" ht="20.25" customHeight="1" x14ac:dyDescent="0.25">
      <c r="A27" s="61" t="s">
        <v>96</v>
      </c>
      <c r="B27" s="61"/>
      <c r="C27" s="61"/>
      <c r="D27" s="61"/>
      <c r="E27" s="60">
        <v>10382.9</v>
      </c>
    </row>
    <row r="28" spans="1:5" s="58" customFormat="1" ht="27" customHeight="1" x14ac:dyDescent="0.25">
      <c r="A28" s="61" t="s">
        <v>97</v>
      </c>
      <c r="B28" s="61"/>
      <c r="C28" s="61"/>
      <c r="D28" s="61"/>
      <c r="E28" s="60">
        <v>80.8</v>
      </c>
    </row>
    <row r="29" spans="1:5" s="58" customFormat="1" ht="29.25" customHeight="1" x14ac:dyDescent="0.25">
      <c r="A29" s="61" t="s">
        <v>98</v>
      </c>
      <c r="B29" s="61"/>
      <c r="C29" s="61"/>
      <c r="D29" s="61"/>
      <c r="E29" s="60">
        <v>32</v>
      </c>
    </row>
    <row r="30" spans="1:5" s="58" customFormat="1" ht="18.75" customHeight="1" x14ac:dyDescent="0.25">
      <c r="A30" s="61" t="s">
        <v>99</v>
      </c>
      <c r="B30" s="61"/>
      <c r="C30" s="61"/>
      <c r="D30" s="61"/>
      <c r="E30" s="60">
        <v>142.19999999999999</v>
      </c>
    </row>
    <row r="31" spans="1:5" s="58" customFormat="1" ht="15.75" customHeight="1" x14ac:dyDescent="0.25">
      <c r="A31" s="61" t="s">
        <v>100</v>
      </c>
      <c r="B31" s="61"/>
      <c r="C31" s="61"/>
      <c r="D31" s="61"/>
      <c r="E31" s="60">
        <v>1212</v>
      </c>
    </row>
    <row r="32" spans="1:5" s="58" customFormat="1" ht="34.5" customHeight="1" x14ac:dyDescent="0.25">
      <c r="A32" s="61" t="s">
        <v>101</v>
      </c>
      <c r="B32" s="61"/>
      <c r="C32" s="61"/>
      <c r="D32" s="61"/>
      <c r="E32" s="60">
        <v>53.1</v>
      </c>
    </row>
    <row r="33" spans="1:5" s="58" customFormat="1" ht="18.75" customHeight="1" x14ac:dyDescent="0.25">
      <c r="A33" s="61" t="s">
        <v>102</v>
      </c>
      <c r="B33" s="61"/>
      <c r="C33" s="61"/>
      <c r="D33" s="61"/>
      <c r="E33" s="60">
        <v>6956.9</v>
      </c>
    </row>
    <row r="34" spans="1:5" s="58" customFormat="1" ht="34.5" customHeight="1" x14ac:dyDescent="0.25">
      <c r="A34" s="61" t="s">
        <v>103</v>
      </c>
      <c r="B34" s="61"/>
      <c r="C34" s="61"/>
      <c r="D34" s="61"/>
      <c r="E34" s="60">
        <v>116.5</v>
      </c>
    </row>
    <row r="35" spans="1:5" s="58" customFormat="1" ht="18" customHeight="1" x14ac:dyDescent="0.25">
      <c r="A35" s="61" t="s">
        <v>104</v>
      </c>
      <c r="B35" s="61"/>
      <c r="C35" s="61"/>
      <c r="D35" s="61"/>
      <c r="E35" s="60">
        <v>2503.9</v>
      </c>
    </row>
    <row r="36" spans="1:5" s="58" customFormat="1" ht="34.5" customHeight="1" x14ac:dyDescent="0.25">
      <c r="A36" s="61" t="s">
        <v>105</v>
      </c>
      <c r="B36" s="61"/>
      <c r="C36" s="61"/>
      <c r="D36" s="61"/>
      <c r="E36" s="60">
        <v>2221</v>
      </c>
    </row>
    <row r="37" spans="1:5" s="58" customFormat="1" ht="19.5" customHeight="1" x14ac:dyDescent="0.25">
      <c r="A37" s="61" t="s">
        <v>106</v>
      </c>
      <c r="B37" s="61"/>
      <c r="C37" s="61"/>
      <c r="D37" s="61"/>
      <c r="E37" s="60">
        <v>1048.2</v>
      </c>
    </row>
    <row r="38" spans="1:5" s="58" customFormat="1" ht="29.25" customHeight="1" x14ac:dyDescent="0.25">
      <c r="A38" s="61" t="s">
        <v>107</v>
      </c>
      <c r="B38" s="61"/>
      <c r="C38" s="61"/>
      <c r="D38" s="61"/>
      <c r="E38" s="60">
        <v>430.7</v>
      </c>
    </row>
    <row r="39" spans="1:5" s="58" customFormat="1" ht="31.5" customHeight="1" x14ac:dyDescent="0.25">
      <c r="A39" s="61" t="s">
        <v>108</v>
      </c>
      <c r="B39" s="61"/>
      <c r="C39" s="61"/>
      <c r="D39" s="61"/>
      <c r="E39" s="60">
        <v>674.7</v>
      </c>
    </row>
    <row r="40" spans="1:5" s="58" customFormat="1" ht="27.75" customHeight="1" x14ac:dyDescent="0.25">
      <c r="A40" s="61" t="s">
        <v>109</v>
      </c>
      <c r="B40" s="61"/>
      <c r="C40" s="61"/>
      <c r="D40" s="61"/>
      <c r="E40" s="60">
        <v>284.10000000000002</v>
      </c>
    </row>
    <row r="41" spans="1:5" s="58" customFormat="1" ht="23.25" customHeight="1" x14ac:dyDescent="0.25">
      <c r="A41" s="61" t="s">
        <v>110</v>
      </c>
      <c r="B41" s="61"/>
      <c r="C41" s="61"/>
      <c r="D41" s="61"/>
      <c r="E41" s="60">
        <v>54443</v>
      </c>
    </row>
    <row r="42" spans="1:5" s="58" customFormat="1" ht="14.25" customHeight="1" x14ac:dyDescent="0.25">
      <c r="A42" s="61" t="s">
        <v>111</v>
      </c>
      <c r="B42" s="61"/>
      <c r="C42" s="61"/>
      <c r="D42" s="61"/>
      <c r="E42" s="60">
        <v>5956.6</v>
      </c>
    </row>
    <row r="43" spans="1:5" s="58" customFormat="1" ht="12" customHeight="1" x14ac:dyDescent="0.25">
      <c r="A43" s="61" t="s">
        <v>112</v>
      </c>
      <c r="B43" s="61"/>
      <c r="C43" s="61"/>
      <c r="D43" s="61"/>
      <c r="E43" s="60">
        <v>863853.7</v>
      </c>
    </row>
    <row r="44" spans="1:5" s="58" customFormat="1" ht="15.75" customHeight="1" x14ac:dyDescent="0.25">
      <c r="A44" s="48" t="s">
        <v>113</v>
      </c>
      <c r="B44" s="49"/>
      <c r="C44" s="49"/>
      <c r="D44" s="49"/>
      <c r="E44" s="57">
        <f>'Муниципальные районы'!B21-Учреждения!E5+'Муниципальные районы'!B20</f>
        <v>4816227.2343799993</v>
      </c>
    </row>
    <row r="45" spans="1:5" s="58" customFormat="1" x14ac:dyDescent="0.25">
      <c r="A45" s="62" t="s">
        <v>114</v>
      </c>
      <c r="B45" s="63"/>
      <c r="C45" s="63"/>
      <c r="D45" s="63"/>
      <c r="E45" s="57"/>
    </row>
    <row r="46" spans="1:5" s="58" customFormat="1" ht="88.5" customHeight="1" x14ac:dyDescent="0.25">
      <c r="A46" s="62" t="s">
        <v>115</v>
      </c>
      <c r="B46" s="63"/>
      <c r="C46" s="63"/>
      <c r="D46" s="63"/>
      <c r="E46" s="57">
        <v>8988608.9000000004</v>
      </c>
    </row>
    <row r="47" spans="1:5" x14ac:dyDescent="0.25">
      <c r="A47" s="13"/>
      <c r="B47" s="14"/>
      <c r="C47" s="14"/>
      <c r="D47" s="6"/>
      <c r="E47" s="15"/>
    </row>
    <row r="48" spans="1:5" x14ac:dyDescent="0.25">
      <c r="A48" s="50" t="s">
        <v>12</v>
      </c>
      <c r="B48" s="52" t="s">
        <v>4</v>
      </c>
      <c r="C48" s="53" t="s">
        <v>5</v>
      </c>
      <c r="D48" s="53"/>
      <c r="E48" s="53"/>
    </row>
    <row r="49" spans="1:6" ht="90" x14ac:dyDescent="0.25">
      <c r="A49" s="51"/>
      <c r="B49" s="52"/>
      <c r="C49" s="16" t="s">
        <v>6</v>
      </c>
      <c r="D49" s="16" t="s">
        <v>7</v>
      </c>
      <c r="E49" s="16" t="s">
        <v>8</v>
      </c>
    </row>
    <row r="50" spans="1:6" x14ac:dyDescent="0.25">
      <c r="A50" s="17" t="s">
        <v>45</v>
      </c>
      <c r="B50" s="40">
        <v>10760.339679999999</v>
      </c>
      <c r="C50" s="40">
        <v>3920.1033000000002</v>
      </c>
      <c r="D50" s="40">
        <v>6822.9950799999997</v>
      </c>
      <c r="E50" s="40"/>
      <c r="F50" s="39"/>
    </row>
    <row r="51" spans="1:6" x14ac:dyDescent="0.25">
      <c r="A51" s="17" t="s">
        <v>46</v>
      </c>
      <c r="B51" s="40">
        <v>15783.54285</v>
      </c>
      <c r="C51" s="40">
        <v>12488.00001</v>
      </c>
      <c r="D51" s="40">
        <v>1778.499</v>
      </c>
      <c r="E51" s="40">
        <v>705.1</v>
      </c>
      <c r="F51" s="39"/>
    </row>
    <row r="52" spans="1:6" ht="30" x14ac:dyDescent="0.25">
      <c r="A52" s="17" t="s">
        <v>47</v>
      </c>
      <c r="B52" s="40">
        <v>12879.16532</v>
      </c>
      <c r="C52" s="40">
        <v>2359.0986899999998</v>
      </c>
      <c r="D52" s="40">
        <v>761.67321000000004</v>
      </c>
      <c r="E52" s="40"/>
      <c r="F52" s="39"/>
    </row>
    <row r="53" spans="1:6" x14ac:dyDescent="0.25">
      <c r="A53" s="17" t="s">
        <v>48</v>
      </c>
      <c r="B53" s="40">
        <v>6972.7138100000002</v>
      </c>
      <c r="C53" s="40">
        <v>3253.8560000000002</v>
      </c>
      <c r="D53" s="40">
        <v>3245.442</v>
      </c>
      <c r="E53" s="40"/>
      <c r="F53" s="39"/>
    </row>
    <row r="54" spans="1:6" x14ac:dyDescent="0.25">
      <c r="A54" s="17" t="s">
        <v>49</v>
      </c>
      <c r="B54" s="40">
        <v>-633.34900000000005</v>
      </c>
      <c r="C54" s="40">
        <v>-690</v>
      </c>
      <c r="D54" s="40">
        <v>50</v>
      </c>
      <c r="E54" s="40"/>
      <c r="F54" s="39"/>
    </row>
    <row r="55" spans="1:6" ht="30" x14ac:dyDescent="0.25">
      <c r="A55" s="17" t="s">
        <v>50</v>
      </c>
      <c r="B55" s="40">
        <v>1164195.93964</v>
      </c>
      <c r="C55" s="40">
        <v>500</v>
      </c>
      <c r="D55" s="40"/>
      <c r="E55" s="40"/>
      <c r="F55" s="39"/>
    </row>
    <row r="56" spans="1:6" x14ac:dyDescent="0.25">
      <c r="A56" s="17" t="s">
        <v>51</v>
      </c>
      <c r="B56" s="40">
        <v>8032.7349999999997</v>
      </c>
      <c r="C56" s="40">
        <v>4700</v>
      </c>
      <c r="D56" s="40">
        <v>3190</v>
      </c>
      <c r="E56" s="40"/>
      <c r="F56" s="39"/>
    </row>
    <row r="57" spans="1:6" x14ac:dyDescent="0.25">
      <c r="A57" s="17" t="s">
        <v>52</v>
      </c>
      <c r="B57" s="40">
        <v>199571.43742999999</v>
      </c>
      <c r="C57" s="40">
        <v>5530</v>
      </c>
      <c r="D57" s="40">
        <v>856.64336000000003</v>
      </c>
      <c r="E57" s="40">
        <v>7735.4784</v>
      </c>
      <c r="F57" s="39"/>
    </row>
    <row r="58" spans="1:6" x14ac:dyDescent="0.25">
      <c r="A58" s="17" t="s">
        <v>53</v>
      </c>
      <c r="B58" s="40">
        <v>7962.02153</v>
      </c>
      <c r="C58" s="40"/>
      <c r="D58" s="40"/>
      <c r="E58" s="40"/>
      <c r="F58" s="39"/>
    </row>
    <row r="59" spans="1:6" x14ac:dyDescent="0.25">
      <c r="A59" s="17" t="s">
        <v>54</v>
      </c>
      <c r="B59" s="40">
        <v>41118.636789999997</v>
      </c>
      <c r="C59" s="40">
        <v>33.399610000000003</v>
      </c>
      <c r="D59" s="40">
        <v>2563.4598599999999</v>
      </c>
      <c r="E59" s="40">
        <v>10293.48237</v>
      </c>
      <c r="F59" s="39"/>
    </row>
    <row r="60" spans="1:6" ht="30" x14ac:dyDescent="0.25">
      <c r="A60" s="17" t="s">
        <v>55</v>
      </c>
      <c r="B60" s="40">
        <v>90067.385420000006</v>
      </c>
      <c r="C60" s="40">
        <v>858.60599000000002</v>
      </c>
      <c r="D60" s="40">
        <v>600</v>
      </c>
      <c r="E60" s="40">
        <v>84788.329939999996</v>
      </c>
      <c r="F60" s="39"/>
    </row>
    <row r="61" spans="1:6" x14ac:dyDescent="0.25">
      <c r="A61" s="17" t="s">
        <v>56</v>
      </c>
      <c r="B61" s="40">
        <v>54244.777439999998</v>
      </c>
      <c r="C61" s="40"/>
      <c r="D61" s="40"/>
      <c r="E61" s="40"/>
      <c r="F61" s="39"/>
    </row>
    <row r="62" spans="1:6" x14ac:dyDescent="0.25">
      <c r="A62" s="17" t="s">
        <v>57</v>
      </c>
      <c r="B62" s="40">
        <v>18589.792710000002</v>
      </c>
      <c r="C62" s="40">
        <v>14000</v>
      </c>
      <c r="D62" s="40">
        <v>227</v>
      </c>
      <c r="E62" s="40"/>
      <c r="F62" s="39"/>
    </row>
    <row r="63" spans="1:6" x14ac:dyDescent="0.25">
      <c r="A63" s="17" t="s">
        <v>58</v>
      </c>
      <c r="B63" s="40">
        <v>25422.42974</v>
      </c>
      <c r="C63" s="40">
        <v>3076.4131400000001</v>
      </c>
      <c r="D63" s="40">
        <v>7104.0401099999999</v>
      </c>
      <c r="E63" s="40"/>
      <c r="F63" s="39"/>
    </row>
    <row r="64" spans="1:6" ht="30" x14ac:dyDescent="0.25">
      <c r="A64" s="17" t="s">
        <v>59</v>
      </c>
      <c r="B64" s="40">
        <v>2386.5276199999998</v>
      </c>
      <c r="C64" s="40"/>
      <c r="D64" s="40"/>
      <c r="E64" s="40"/>
      <c r="F64" s="39"/>
    </row>
    <row r="65" spans="1:6" x14ac:dyDescent="0.25">
      <c r="A65" s="17" t="s">
        <v>60</v>
      </c>
      <c r="B65" s="40">
        <v>12629.41251</v>
      </c>
      <c r="C65" s="40">
        <v>9344.8029999999999</v>
      </c>
      <c r="D65" s="40">
        <v>2477.7236699999999</v>
      </c>
      <c r="E65" s="40">
        <v>880.45096999999998</v>
      </c>
      <c r="F65" s="39"/>
    </row>
    <row r="66" spans="1:6" x14ac:dyDescent="0.25">
      <c r="A66" s="17" t="s">
        <v>61</v>
      </c>
      <c r="B66" s="40">
        <v>9651.9294900000004</v>
      </c>
      <c r="C66" s="40">
        <v>569.02742000000001</v>
      </c>
      <c r="D66" s="40">
        <v>381.5</v>
      </c>
      <c r="E66" s="40"/>
      <c r="F66" s="39"/>
    </row>
    <row r="67" spans="1:6" x14ac:dyDescent="0.25">
      <c r="A67" s="17" t="s">
        <v>62</v>
      </c>
      <c r="B67" s="40">
        <v>344108.08121999999</v>
      </c>
      <c r="C67" s="40"/>
      <c r="D67" s="40"/>
      <c r="E67" s="40"/>
      <c r="F67" s="39"/>
    </row>
    <row r="68" spans="1:6" ht="30" x14ac:dyDescent="0.25">
      <c r="A68" s="17" t="s">
        <v>63</v>
      </c>
      <c r="B68" s="40">
        <v>15.7164</v>
      </c>
      <c r="C68" s="40"/>
      <c r="D68" s="40"/>
      <c r="E68" s="40"/>
      <c r="F68" s="39"/>
    </row>
    <row r="69" spans="1:6" x14ac:dyDescent="0.25">
      <c r="A69" s="17" t="s">
        <v>64</v>
      </c>
      <c r="B69" s="40">
        <v>2225.9573599999999</v>
      </c>
      <c r="C69" s="40">
        <v>1400.90651</v>
      </c>
      <c r="D69" s="40">
        <v>687.28084999999999</v>
      </c>
      <c r="E69" s="40"/>
      <c r="F69" s="39"/>
    </row>
    <row r="70" spans="1:6" x14ac:dyDescent="0.25">
      <c r="A70" s="17" t="s">
        <v>65</v>
      </c>
      <c r="B70" s="40">
        <v>2315.1084500000002</v>
      </c>
      <c r="C70" s="40">
        <v>1103.2539899999999</v>
      </c>
      <c r="D70" s="40">
        <v>1149.67446</v>
      </c>
      <c r="E70" s="40"/>
      <c r="F70" s="39"/>
    </row>
    <row r="71" spans="1:6" x14ac:dyDescent="0.25">
      <c r="A71" s="17" t="s">
        <v>66</v>
      </c>
      <c r="B71" s="40">
        <v>4322.22289</v>
      </c>
      <c r="C71" s="40">
        <v>3190.3024599999999</v>
      </c>
      <c r="D71" s="40">
        <v>1103.71227</v>
      </c>
      <c r="E71" s="40"/>
      <c r="F71" s="39"/>
    </row>
    <row r="72" spans="1:6" x14ac:dyDescent="0.25">
      <c r="A72" s="17" t="s">
        <v>67</v>
      </c>
      <c r="B72" s="40">
        <v>165609.98034000001</v>
      </c>
      <c r="C72" s="40">
        <v>4500</v>
      </c>
      <c r="D72" s="40"/>
      <c r="E72" s="40"/>
      <c r="F72" s="39"/>
    </row>
    <row r="73" spans="1:6" ht="30" x14ac:dyDescent="0.25">
      <c r="A73" s="17" t="s">
        <v>68</v>
      </c>
      <c r="B73" s="40">
        <v>197.16857999999999</v>
      </c>
      <c r="C73" s="40">
        <v>197.16857999999999</v>
      </c>
      <c r="D73" s="40"/>
      <c r="E73" s="40"/>
      <c r="F73" s="39"/>
    </row>
    <row r="74" spans="1:6" x14ac:dyDescent="0.25">
      <c r="A74" s="17" t="s">
        <v>69</v>
      </c>
      <c r="B74" s="40">
        <v>12015.409</v>
      </c>
      <c r="C74" s="40"/>
      <c r="D74" s="40"/>
      <c r="E74" s="40"/>
      <c r="F74" s="39"/>
    </row>
    <row r="75" spans="1:6" x14ac:dyDescent="0.25">
      <c r="A75" s="17" t="s">
        <v>70</v>
      </c>
      <c r="B75" s="40">
        <v>1203.0215499999999</v>
      </c>
      <c r="C75" s="40">
        <v>138.58252999999999</v>
      </c>
      <c r="D75" s="40">
        <v>978.44592</v>
      </c>
      <c r="E75" s="40"/>
      <c r="F75" s="39"/>
    </row>
    <row r="76" spans="1:6" x14ac:dyDescent="0.25">
      <c r="A76" s="17" t="s">
        <v>71</v>
      </c>
      <c r="B76" s="40">
        <v>650</v>
      </c>
      <c r="C76" s="40">
        <v>650</v>
      </c>
      <c r="D76" s="40"/>
      <c r="E76" s="40"/>
      <c r="F76" s="39"/>
    </row>
    <row r="77" spans="1:6" x14ac:dyDescent="0.25">
      <c r="A77" s="17" t="s">
        <v>72</v>
      </c>
      <c r="B77" s="40">
        <v>497.33783</v>
      </c>
      <c r="C77" s="40">
        <v>274.36108999999999</v>
      </c>
      <c r="D77" s="40">
        <v>138.22674000000001</v>
      </c>
      <c r="E77" s="40"/>
      <c r="F77" s="39"/>
    </row>
    <row r="78" spans="1:6" ht="30" x14ac:dyDescent="0.25">
      <c r="A78" s="17" t="s">
        <v>73</v>
      </c>
      <c r="B78" s="40">
        <v>5037.5068600000004</v>
      </c>
      <c r="C78" s="40">
        <v>3472.4296100000001</v>
      </c>
      <c r="D78" s="40">
        <v>1999.0716500000001</v>
      </c>
      <c r="E78" s="40"/>
      <c r="F78" s="39"/>
    </row>
    <row r="79" spans="1:6" ht="30" x14ac:dyDescent="0.25">
      <c r="A79" s="17" t="s">
        <v>74</v>
      </c>
      <c r="B79" s="40">
        <v>8955.0257899999997</v>
      </c>
      <c r="C79" s="40">
        <v>-27</v>
      </c>
      <c r="D79" s="40">
        <v>323</v>
      </c>
      <c r="E79" s="40"/>
      <c r="F79" s="39"/>
    </row>
    <row r="80" spans="1:6" ht="30" x14ac:dyDescent="0.25">
      <c r="A80" s="17" t="s">
        <v>75</v>
      </c>
      <c r="B80" s="40">
        <v>1552.42833</v>
      </c>
      <c r="C80" s="40">
        <v>1314.91833</v>
      </c>
      <c r="D80" s="40"/>
      <c r="E80" s="40"/>
      <c r="F80" s="39"/>
    </row>
    <row r="81" spans="1:6" x14ac:dyDescent="0.25">
      <c r="A81" s="17" t="s">
        <v>76</v>
      </c>
      <c r="B81" s="40">
        <v>380.30351999999999</v>
      </c>
      <c r="C81" s="40">
        <v>242.74791999999999</v>
      </c>
      <c r="D81" s="40">
        <v>124.7556</v>
      </c>
      <c r="E81" s="40"/>
      <c r="F81" s="39"/>
    </row>
    <row r="82" spans="1:6" x14ac:dyDescent="0.25">
      <c r="A82" s="18" t="s">
        <v>77</v>
      </c>
      <c r="B82" s="41">
        <v>2228720.7061000001</v>
      </c>
      <c r="C82" s="41">
        <v>76400.978180000006</v>
      </c>
      <c r="D82" s="41">
        <v>36563.143779999999</v>
      </c>
      <c r="E82" s="41">
        <v>104402.84168</v>
      </c>
      <c r="F82" s="39"/>
    </row>
    <row r="83" spans="1:6" x14ac:dyDescent="0.25">
      <c r="B83" s="39"/>
      <c r="C83" s="39"/>
      <c r="D83" s="39"/>
      <c r="E83" s="39"/>
    </row>
  </sheetData>
  <mergeCells count="46">
    <mergeCell ref="A8:D8"/>
    <mergeCell ref="A18:D18"/>
    <mergeCell ref="A19:D19"/>
    <mergeCell ref="A20:D20"/>
    <mergeCell ref="A17:D17"/>
    <mergeCell ref="A10:D10"/>
    <mergeCell ref="A11:D11"/>
    <mergeCell ref="A12:D12"/>
    <mergeCell ref="A13:D13"/>
    <mergeCell ref="A14:D14"/>
    <mergeCell ref="A15:D15"/>
    <mergeCell ref="A16:D16"/>
    <mergeCell ref="A29:D29"/>
    <mergeCell ref="A30:D30"/>
    <mergeCell ref="A21:D21"/>
    <mergeCell ref="A22:D22"/>
    <mergeCell ref="A23:D23"/>
    <mergeCell ref="A24:D24"/>
    <mergeCell ref="A25:D25"/>
    <mergeCell ref="A41:D41"/>
    <mergeCell ref="A36:D36"/>
    <mergeCell ref="A37:D37"/>
    <mergeCell ref="A38:D38"/>
    <mergeCell ref="A39:D39"/>
    <mergeCell ref="A40:D40"/>
    <mergeCell ref="A31:D31"/>
    <mergeCell ref="A32:D32"/>
    <mergeCell ref="A33:D33"/>
    <mergeCell ref="A34:D34"/>
    <mergeCell ref="A35:D35"/>
    <mergeCell ref="A28:D28"/>
    <mergeCell ref="A26:D26"/>
    <mergeCell ref="A27:D27"/>
    <mergeCell ref="A43:D43"/>
    <mergeCell ref="A45:D45"/>
    <mergeCell ref="A46:D46"/>
    <mergeCell ref="A44:D44"/>
    <mergeCell ref="A42:D42"/>
    <mergeCell ref="A1:E1"/>
    <mergeCell ref="A2:E2"/>
    <mergeCell ref="A5:D5"/>
    <mergeCell ref="A48:A49"/>
    <mergeCell ref="B48:B49"/>
    <mergeCell ref="C48:E48"/>
    <mergeCell ref="A7:D7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view="pageBreakPreview" zoomScaleNormal="100" zoomScaleSheetLayoutView="100" workbookViewId="0">
      <selection activeCell="B21" sqref="B21"/>
    </sheetView>
  </sheetViews>
  <sheetFormatPr defaultColWidth="8.7109375" defaultRowHeight="15" x14ac:dyDescent="0.25"/>
  <cols>
    <col min="1" max="1" width="38.28515625" style="29" customWidth="1"/>
    <col min="2" max="2" width="13.140625" style="29" customWidth="1"/>
    <col min="3" max="3" width="10.5703125" style="29" customWidth="1"/>
    <col min="4" max="4" width="11.42578125" style="29" customWidth="1"/>
    <col min="5" max="5" width="13.140625" style="29" customWidth="1"/>
    <col min="6" max="6" width="12.140625" style="29" customWidth="1"/>
    <col min="7" max="7" width="12.5703125" style="29" customWidth="1"/>
    <col min="8" max="8" width="12.7109375" style="29" customWidth="1"/>
    <col min="9" max="9" width="10.85546875" style="29" customWidth="1"/>
    <col min="10" max="10" width="12.7109375" style="29" customWidth="1"/>
    <col min="11" max="11" width="11" style="29" customWidth="1"/>
    <col min="12" max="13" width="11.85546875" style="29" customWidth="1"/>
    <col min="14" max="14" width="11.140625" style="29" customWidth="1"/>
    <col min="15" max="15" width="11.5703125" style="29" customWidth="1"/>
    <col min="16" max="16384" width="8.7109375" style="29"/>
  </cols>
  <sheetData>
    <row r="1" spans="1:20" s="26" customFormat="1" ht="15.75" x14ac:dyDescent="0.25">
      <c r="A1" s="25" t="s">
        <v>44</v>
      </c>
      <c r="C1" s="27" t="s">
        <v>11</v>
      </c>
    </row>
    <row r="2" spans="1:20" x14ac:dyDescent="0.25">
      <c r="A2" s="28" t="str">
        <f>TEXT(EndData2,"[$-FC19]ДД.ММ.ГГГ")</f>
        <v>30.07.2023</v>
      </c>
      <c r="B2" s="28">
        <f>A2+1</f>
        <v>45138</v>
      </c>
      <c r="C2" s="24" t="str">
        <f>TEXT(B2,"[$-FC19]ДД.ММ.ГГГ")</f>
        <v>31.07.2023</v>
      </c>
      <c r="P2" s="30" t="s">
        <v>10</v>
      </c>
    </row>
    <row r="3" spans="1:20" ht="51.75" customHeight="1" x14ac:dyDescent="0.25">
      <c r="A3" s="21" t="s">
        <v>13</v>
      </c>
      <c r="B3" s="31" t="s">
        <v>14</v>
      </c>
      <c r="C3" s="32" t="s">
        <v>15</v>
      </c>
      <c r="D3" s="32" t="s">
        <v>16</v>
      </c>
      <c r="E3" s="32" t="s">
        <v>17</v>
      </c>
      <c r="F3" s="32" t="s">
        <v>18</v>
      </c>
      <c r="G3" s="32" t="s">
        <v>19</v>
      </c>
      <c r="H3" s="32" t="s">
        <v>20</v>
      </c>
      <c r="I3" s="32" t="s">
        <v>21</v>
      </c>
      <c r="J3" s="32" t="s">
        <v>22</v>
      </c>
      <c r="K3" s="32" t="s">
        <v>23</v>
      </c>
      <c r="L3" s="32" t="s">
        <v>24</v>
      </c>
      <c r="M3" s="32" t="s">
        <v>25</v>
      </c>
      <c r="N3" s="32" t="s">
        <v>26</v>
      </c>
      <c r="O3" s="32" t="s">
        <v>27</v>
      </c>
      <c r="P3" s="33" t="s">
        <v>9</v>
      </c>
    </row>
    <row r="4" spans="1:20" ht="26.25" x14ac:dyDescent="0.25">
      <c r="A4" s="19" t="s">
        <v>29</v>
      </c>
      <c r="B4" s="22">
        <v>9631.7346600000001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42">
        <v>9631.7346600000001</v>
      </c>
      <c r="Q4" s="30"/>
      <c r="R4" s="30"/>
      <c r="S4" s="30"/>
      <c r="T4" s="30"/>
    </row>
    <row r="5" spans="1:20" ht="102.75" x14ac:dyDescent="0.25">
      <c r="A5" s="19" t="s">
        <v>30</v>
      </c>
      <c r="B5" s="22"/>
      <c r="C5" s="22"/>
      <c r="D5" s="22"/>
      <c r="E5" s="22"/>
      <c r="F5" s="22">
        <v>-492.81700000000001</v>
      </c>
      <c r="G5" s="22"/>
      <c r="H5" s="22"/>
      <c r="I5" s="22"/>
      <c r="J5" s="22"/>
      <c r="K5" s="22">
        <v>8100</v>
      </c>
      <c r="L5" s="22">
        <v>863.59590000000003</v>
      </c>
      <c r="M5" s="22">
        <v>-80.72</v>
      </c>
      <c r="N5" s="22"/>
      <c r="O5" s="22"/>
      <c r="P5" s="42">
        <v>8390.0589</v>
      </c>
      <c r="Q5" s="30"/>
      <c r="R5" s="30"/>
      <c r="S5" s="30"/>
      <c r="T5" s="30"/>
    </row>
    <row r="6" spans="1:20" ht="102.75" x14ac:dyDescent="0.25">
      <c r="A6" s="19" t="s">
        <v>31</v>
      </c>
      <c r="B6" s="22"/>
      <c r="C6" s="22"/>
      <c r="D6" s="22"/>
      <c r="E6" s="22"/>
      <c r="F6" s="22"/>
      <c r="G6" s="22"/>
      <c r="H6" s="22"/>
      <c r="I6" s="22"/>
      <c r="J6" s="22">
        <v>155.80799999999999</v>
      </c>
      <c r="K6" s="22"/>
      <c r="L6" s="22"/>
      <c r="M6" s="22"/>
      <c r="N6" s="22"/>
      <c r="O6" s="22"/>
      <c r="P6" s="42">
        <v>155.80799999999999</v>
      </c>
      <c r="Q6" s="30"/>
      <c r="R6" s="30"/>
      <c r="S6" s="30"/>
      <c r="T6" s="30"/>
    </row>
    <row r="7" spans="1:20" ht="77.25" x14ac:dyDescent="0.25">
      <c r="A7" s="19" t="s">
        <v>32</v>
      </c>
      <c r="B7" s="22">
        <v>150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42">
        <v>150</v>
      </c>
      <c r="Q7" s="30"/>
      <c r="R7" s="30"/>
      <c r="S7" s="30"/>
      <c r="T7" s="30"/>
    </row>
    <row r="8" spans="1:20" ht="64.5" x14ac:dyDescent="0.25">
      <c r="A8" s="19" t="s">
        <v>33</v>
      </c>
      <c r="B8" s="22">
        <v>131.30913000000001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42">
        <v>131.30913000000001</v>
      </c>
      <c r="Q8" s="30"/>
      <c r="R8" s="30"/>
      <c r="S8" s="30"/>
      <c r="T8" s="30"/>
    </row>
    <row r="9" spans="1:20" ht="90" x14ac:dyDescent="0.25">
      <c r="A9" s="19" t="s">
        <v>34</v>
      </c>
      <c r="B9" s="22">
        <v>6266.7233800000004</v>
      </c>
      <c r="C9" s="22"/>
      <c r="D9" s="22"/>
      <c r="E9" s="22"/>
      <c r="F9" s="22"/>
      <c r="G9" s="22">
        <v>0.2</v>
      </c>
      <c r="H9" s="22"/>
      <c r="I9" s="22"/>
      <c r="J9" s="22">
        <v>1663.9748</v>
      </c>
      <c r="K9" s="22"/>
      <c r="L9" s="22"/>
      <c r="M9" s="22"/>
      <c r="N9" s="22"/>
      <c r="O9" s="22"/>
      <c r="P9" s="42">
        <v>7930.8981800000001</v>
      </c>
      <c r="Q9" s="30"/>
      <c r="R9" s="30"/>
      <c r="S9" s="30"/>
      <c r="T9" s="30"/>
    </row>
    <row r="10" spans="1:20" ht="102.75" x14ac:dyDescent="0.25">
      <c r="A10" s="19" t="s">
        <v>35</v>
      </c>
      <c r="B10" s="22"/>
      <c r="C10" s="22"/>
      <c r="D10" s="22">
        <v>40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42">
        <v>40</v>
      </c>
      <c r="Q10" s="30"/>
      <c r="R10" s="30"/>
      <c r="S10" s="30"/>
      <c r="T10" s="30"/>
    </row>
    <row r="11" spans="1:20" ht="217.5" x14ac:dyDescent="0.25">
      <c r="A11" s="19" t="s">
        <v>36</v>
      </c>
      <c r="B11" s="22"/>
      <c r="C11" s="22">
        <v>340.66845000000001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42">
        <v>340.66845000000001</v>
      </c>
      <c r="Q11" s="30"/>
      <c r="R11" s="30"/>
      <c r="S11" s="30"/>
      <c r="T11" s="30"/>
    </row>
    <row r="12" spans="1:20" ht="39" x14ac:dyDescent="0.25">
      <c r="A12" s="19" t="s">
        <v>37</v>
      </c>
      <c r="B12" s="22"/>
      <c r="C12" s="22"/>
      <c r="D12" s="22"/>
      <c r="E12" s="22"/>
      <c r="F12" s="22"/>
      <c r="G12" s="22"/>
      <c r="H12" s="22"/>
      <c r="I12" s="22"/>
      <c r="J12" s="22"/>
      <c r="K12" s="22">
        <v>5132.6070600000003</v>
      </c>
      <c r="L12" s="22"/>
      <c r="M12" s="22"/>
      <c r="N12" s="22"/>
      <c r="O12" s="22"/>
      <c r="P12" s="42">
        <v>5132.6070600000003</v>
      </c>
      <c r="Q12" s="30"/>
      <c r="R12" s="30"/>
      <c r="S12" s="30"/>
      <c r="T12" s="30"/>
    </row>
    <row r="13" spans="1:20" ht="128.25" x14ac:dyDescent="0.25">
      <c r="A13" s="19" t="s">
        <v>38</v>
      </c>
      <c r="B13" s="22"/>
      <c r="C13" s="22"/>
      <c r="D13" s="22"/>
      <c r="E13" s="22"/>
      <c r="F13" s="22"/>
      <c r="G13" s="22"/>
      <c r="H13" s="22"/>
      <c r="I13" s="22">
        <v>15.351749999999999</v>
      </c>
      <c r="J13" s="22"/>
      <c r="K13" s="22"/>
      <c r="L13" s="22"/>
      <c r="M13" s="22"/>
      <c r="N13" s="22"/>
      <c r="O13" s="22"/>
      <c r="P13" s="42">
        <v>15.351749999999999</v>
      </c>
      <c r="Q13" s="30"/>
      <c r="R13" s="30"/>
      <c r="S13" s="30"/>
      <c r="T13" s="30"/>
    </row>
    <row r="14" spans="1:20" ht="64.5" x14ac:dyDescent="0.25">
      <c r="A14" s="19" t="s">
        <v>39</v>
      </c>
      <c r="B14" s="22"/>
      <c r="C14" s="22"/>
      <c r="D14" s="22"/>
      <c r="E14" s="22"/>
      <c r="F14" s="22"/>
      <c r="G14" s="22"/>
      <c r="H14" s="22"/>
      <c r="I14" s="22"/>
      <c r="J14" s="22">
        <v>785</v>
      </c>
      <c r="K14" s="22"/>
      <c r="L14" s="22"/>
      <c r="M14" s="22"/>
      <c r="N14" s="22"/>
      <c r="O14" s="22"/>
      <c r="P14" s="42">
        <v>785</v>
      </c>
      <c r="Q14" s="30"/>
      <c r="R14" s="30"/>
      <c r="S14" s="30"/>
      <c r="T14" s="30"/>
    </row>
    <row r="15" spans="1:20" ht="26.25" x14ac:dyDescent="0.25">
      <c r="A15" s="19" t="s">
        <v>40</v>
      </c>
      <c r="B15" s="22"/>
      <c r="C15" s="22">
        <v>-26483.658299999999</v>
      </c>
      <c r="D15" s="22"/>
      <c r="E15" s="22"/>
      <c r="F15" s="22"/>
      <c r="G15" s="22"/>
      <c r="H15" s="22">
        <v>7666.5657300000003</v>
      </c>
      <c r="I15" s="22"/>
      <c r="J15" s="22"/>
      <c r="K15" s="22"/>
      <c r="L15" s="22"/>
      <c r="M15" s="22"/>
      <c r="N15" s="22"/>
      <c r="O15" s="22"/>
      <c r="P15" s="42">
        <v>-18817.092570000001</v>
      </c>
      <c r="Q15" s="30"/>
      <c r="R15" s="30"/>
      <c r="S15" s="30"/>
      <c r="T15" s="30"/>
    </row>
    <row r="16" spans="1:20" ht="26.25" x14ac:dyDescent="0.25">
      <c r="A16" s="19" t="s">
        <v>41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>
        <v>246.80672000000001</v>
      </c>
      <c r="O16" s="22"/>
      <c r="P16" s="42">
        <v>246.80672000000001</v>
      </c>
      <c r="Q16" s="30"/>
      <c r="R16" s="30"/>
      <c r="S16" s="30"/>
      <c r="T16" s="30"/>
    </row>
    <row r="17" spans="1:20" ht="39" x14ac:dyDescent="0.25">
      <c r="A17" s="19" t="s">
        <v>42</v>
      </c>
      <c r="B17" s="22"/>
      <c r="C17" s="22"/>
      <c r="D17" s="22"/>
      <c r="E17" s="22"/>
      <c r="F17" s="22"/>
      <c r="G17" s="22"/>
      <c r="H17" s="22"/>
      <c r="I17" s="22"/>
      <c r="J17" s="22">
        <v>232.578</v>
      </c>
      <c r="K17" s="22"/>
      <c r="L17" s="22"/>
      <c r="M17" s="22"/>
      <c r="N17" s="22"/>
      <c r="O17" s="22"/>
      <c r="P17" s="42">
        <v>232.578</v>
      </c>
      <c r="Q17" s="30"/>
      <c r="R17" s="30"/>
      <c r="S17" s="30"/>
      <c r="T17" s="30"/>
    </row>
    <row r="18" spans="1:20" x14ac:dyDescent="0.25">
      <c r="A18" s="20" t="s">
        <v>43</v>
      </c>
      <c r="B18" s="23">
        <v>16179.767169999999</v>
      </c>
      <c r="C18" s="23">
        <v>-26142.989850000002</v>
      </c>
      <c r="D18" s="23">
        <v>40</v>
      </c>
      <c r="E18" s="23"/>
      <c r="F18" s="23">
        <v>-492.81700000000001</v>
      </c>
      <c r="G18" s="23">
        <v>0.2</v>
      </c>
      <c r="H18" s="23">
        <v>7666.5657300000003</v>
      </c>
      <c r="I18" s="23">
        <v>15.351749999999999</v>
      </c>
      <c r="J18" s="23">
        <v>2837.3607999999999</v>
      </c>
      <c r="K18" s="23">
        <v>13232.60706</v>
      </c>
      <c r="L18" s="23">
        <v>863.59590000000003</v>
      </c>
      <c r="M18" s="23">
        <v>-80.72</v>
      </c>
      <c r="N18" s="23">
        <v>246.80672000000001</v>
      </c>
      <c r="O18" s="23"/>
      <c r="P18" s="42">
        <v>14365.728279999999</v>
      </c>
      <c r="Q18" s="38"/>
      <c r="R18" s="38"/>
      <c r="S18" s="38"/>
      <c r="T18" s="38"/>
    </row>
    <row r="19" spans="1:20" x14ac:dyDescent="0.25"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20" x14ac:dyDescent="0.25">
      <c r="A20" s="34" t="s">
        <v>28</v>
      </c>
      <c r="B20" s="43">
        <f>P18+Учреждения!B82</f>
        <v>2243086.43438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20" ht="32.25" customHeight="1" x14ac:dyDescent="0.25">
      <c r="A21" s="34" t="str">
        <f>CONCATENATE("Остатки бюджетных средств на ",C2,"г.")</f>
        <v>Остатки бюджетных средств на 31.07.2023г.</v>
      </c>
      <c r="B21" s="43">
        <v>9422265.0999999996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2023-07-31T07:51:36Z</dcterms:modified>
</cp:coreProperties>
</file>