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5" windowWidth="14805" windowHeight="7950"/>
  </bookViews>
  <sheets>
    <sheet name="Учреждения" sheetId="1" r:id="rId1"/>
    <sheet name="Муниципальные районы" sheetId="2" r:id="rId2"/>
  </sheets>
  <definedNames>
    <definedName name="EndData">Учреждения!$F$5</definedName>
    <definedName name="EndData1">Учреждения!$F$2</definedName>
    <definedName name="EndData2">'Муниципальные районы'!$A$1</definedName>
    <definedName name="StartData">Учреждения!$F$4</definedName>
    <definedName name="StartData1">Учреждения!$F$1</definedName>
    <definedName name="_xlnm.Print_Titles" localSheetId="1">'Муниципальные районы'!$1:$3</definedName>
    <definedName name="_xlnm.Print_Titles" localSheetId="0">Учреждения!$46:$47</definedName>
    <definedName name="_xlnm.Print_Area" localSheetId="1">'Муниципальные районы'!$A$1:$P$26</definedName>
    <definedName name="_xlnm.Print_Area" localSheetId="0">Учреждения!$A$1:$E$76</definedName>
  </definedNames>
  <calcPr calcId="162913"/>
</workbook>
</file>

<file path=xl/calcChain.xml><?xml version="1.0" encoding="utf-8"?>
<calcChain xmlns="http://schemas.openxmlformats.org/spreadsheetml/2006/main">
  <c r="E42" i="1" l="1"/>
  <c r="B25" i="2"/>
  <c r="E9" i="1"/>
  <c r="A2" i="2" l="1"/>
  <c r="B2" i="2" s="1"/>
  <c r="C2" i="2" s="1"/>
  <c r="A26" i="2" s="1"/>
  <c r="H1" i="1" l="1"/>
  <c r="A5" i="1" s="1"/>
  <c r="H2" i="1"/>
  <c r="G1" i="1"/>
  <c r="G2" i="1"/>
  <c r="A2" i="1" l="1"/>
</calcChain>
</file>

<file path=xl/sharedStrings.xml><?xml version="1.0" encoding="utf-8"?>
<sst xmlns="http://schemas.openxmlformats.org/spreadsheetml/2006/main" count="117" uniqueCount="116">
  <si>
    <t xml:space="preserve"> Справка о доходах и расходах краевого бюджета</t>
  </si>
  <si>
    <t>тыс.рублей</t>
  </si>
  <si>
    <t>Доходы</t>
  </si>
  <si>
    <t>Финансовая помощь из федерального бюджета - всего, в том числе:</t>
  </si>
  <si>
    <t>Всего</t>
  </si>
  <si>
    <t xml:space="preserve">в том числе: </t>
  </si>
  <si>
    <t>Оплата труда</t>
  </si>
  <si>
    <t>Начисления на выплаты по оплате труда</t>
  </si>
  <si>
    <t>Меры социальной поддержки отдельных категорий граждан</t>
  </si>
  <si>
    <t>Итого</t>
  </si>
  <si>
    <t>тыс. рублей</t>
  </si>
  <si>
    <t xml:space="preserve">Дотации, субвенции, субсидии и иные межбюджетные трансферты бюджетам муниципальных районов (городских округов) </t>
  </si>
  <si>
    <t>Расходы бюджетополучателей, финансируемые из краевого бюджета</t>
  </si>
  <si>
    <t>Наименование направления  целевой статьи</t>
  </si>
  <si>
    <t>Петропавловск-Камчатский городской округ</t>
  </si>
  <si>
    <t>Елизовский муниципальный район</t>
  </si>
  <si>
    <t>Усть-Камчатский муниципальный район</t>
  </si>
  <si>
    <t>Усть-Большерецкий муниципальный район</t>
  </si>
  <si>
    <t>Соболевский муниципальный район</t>
  </si>
  <si>
    <t>Мильковский муниципальный район</t>
  </si>
  <si>
    <t>Быстринский муниципальный район</t>
  </si>
  <si>
    <t>Алеутский муниципальный район</t>
  </si>
  <si>
    <t>Вилючинский городской округ</t>
  </si>
  <si>
    <t>Городской округ "поселок Палана"</t>
  </si>
  <si>
    <t>Олюторский муниципальный район</t>
  </si>
  <si>
    <t>Карагинский  муниципальный  район</t>
  </si>
  <si>
    <t>Тигильский  муниципальный  район</t>
  </si>
  <si>
    <t>Пенжинский  муниципальный  район</t>
  </si>
  <si>
    <t>Всего расход:</t>
  </si>
  <si>
    <t>Дотации на поддержку мер по обеспечению сбалансированности бюджетов</t>
  </si>
  <si>
    <t>Субсидии местным бюджетам на софинансирование расходов на оплату труда работников муниципальных учреждений</t>
  </si>
  <si>
    <t>Субсидии местным бюджетам на реализацию мероприятий соответствующей подпрограммы соответствующей государственной программы Камчатского края (за исключением мероприятий Инвестиционной программы Камчатского края и субсидий, которым присвоены отдельные коды)</t>
  </si>
  <si>
    <t>Субвенции для осуществления  государственных полномочий Камчатского края по вопросам предоставления мер социальной поддержки отдельным категориям граждан, проживающих в Камчатском крае, по проезду на автомобильном транспорте общего пользования городского сообщения</t>
  </si>
  <si>
    <t>Субвенции для осуществления  государственных полномочий по опеке и попечительству в Камчатском крае в части социальной поддержки детей-сирот и детей, оставшихся без попечения родителей, переданных под опеку или попечительство (за исключением детей-сирот и детей, оставшихся без попечения родителей, переданных под опеку или попечительство, обучающихся в федеральных образовательных организациях), на предоставление дополнительной меры социальной поддержки по содержанию отдельных лиц из числа детей-сирот и детей, оставшихся без попечения родителей, обучающихся в общеобразовательных организациях и ранее находившихся под попечительством, попечителям которых выплачивались денежные средства на их содержание, на выплату ежемесячного вознаграждения приемным родителям, на организацию подготовки лиц, желающих принять на воспитание в свою семью ребенка, оставшегося без попечения родителей</t>
  </si>
  <si>
    <t>Субвенции на осуществление государственных полномочий Камчатского края по вопросам предоставления гражданам субсидий на оплату жилого помещения и коммунальных услуг</t>
  </si>
  <si>
    <t>Субвенции на осуществление  отдельных государственных полномочий Камчатского края в области обращения с животными без владельцев</t>
  </si>
  <si>
    <t>Субвенции для осуществления  государственных полномочий Камчатского края по предоставлению гражданам, находящимся в трудной жизненной ситуации, проживающим в Камчатском крае, социальной поддержки в форме материальной помощи</t>
  </si>
  <si>
    <t>Иные межбюджетные трансферты в целях восстановления социально значимых объектов Камчатского края, пострадавших в результате землетрясения в апреле 2023 г.</t>
  </si>
  <si>
    <t>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</si>
  <si>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>Строительство и реконструкция (модернизация) объектов питьевого водоснабжения</t>
  </si>
  <si>
    <t>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</si>
  <si>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 за счет средств резервного фонда Правительства Российской Федерации</t>
  </si>
  <si>
    <t>Создание модельных муниципальных библиотек</t>
  </si>
  <si>
    <t>Реализация программ формирования современной городской среды</t>
  </si>
  <si>
    <t>Реализация программ формирования современной городской среды за счет средств резервного фонда Правительства Российской Федерации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</si>
  <si>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средств, поступивших от публично-правовой компании "Фонд развития территорий"</t>
  </si>
  <si>
    <t>Оказание государственной социальной помощи на основании социального контракта отдельным категориям граждан</t>
  </si>
  <si>
    <t>Единая субсидия на достижение показателей государственной программы Российской Федерации "Реализация государственной национальной политики"</t>
  </si>
  <si>
    <t>Всего:</t>
  </si>
  <si>
    <t>27.08.2023</t>
  </si>
  <si>
    <t>Законодательное Собрание Камчатского края</t>
  </si>
  <si>
    <t>Контрольно-счетная палата Камчатского края</t>
  </si>
  <si>
    <t>Администрация Губернатора Камчатского края</t>
  </si>
  <si>
    <t>Министерство сельского хозяйства, пищевой и перерабатывающей промышленности Камчатского края</t>
  </si>
  <si>
    <t>Министерство природных ресурсов и экологии Камчатского края</t>
  </si>
  <si>
    <t>Министерство рыбного хозяйства Камчатского края</t>
  </si>
  <si>
    <t>Министерство жилищно-коммунального хозяйства и энергетики Камчатского края</t>
  </si>
  <si>
    <t>Министерство финансов Камчатского края</t>
  </si>
  <si>
    <t>Министерство строительства и жилищной политики Камчатского края</t>
  </si>
  <si>
    <t>Министерство образования Камчатского края</t>
  </si>
  <si>
    <t>Министерство здравоохранения Камчатского края</t>
  </si>
  <si>
    <t>Министерство социального благополучия и семейной политики Камчатского края</t>
  </si>
  <si>
    <t>Министерство культуры Камчатского края</t>
  </si>
  <si>
    <t>Министерство по чрезвычайным ситуациям Камчатского края</t>
  </si>
  <si>
    <t>Министерство цифрового развития Камчатского края</t>
  </si>
  <si>
    <t>Министерство имущественных и земельных отношений Камчатского края</t>
  </si>
  <si>
    <t>Министерство труда и развития кадрового потенциала Камчатского края</t>
  </si>
  <si>
    <t>Министерство транспорта и дорожного строительства Камчатского края</t>
  </si>
  <si>
    <t>Региональная служба по тарифам и ценам Камчатского края</t>
  </si>
  <si>
    <t>Инспекция государственного строительного надзора Камчатского края</t>
  </si>
  <si>
    <t>Министерство экономического развития Камчатского края</t>
  </si>
  <si>
    <t>Министерство спорта Камчатского края</t>
  </si>
  <si>
    <t>Агентство лесного хозяйства Камчатского края</t>
  </si>
  <si>
    <t>Министерство туризма Камчатского края</t>
  </si>
  <si>
    <t>Служба охраны объектов культурного наследия Камчатского края</t>
  </si>
  <si>
    <t>Агентство записи актов гражданского состояния и архивного дела Камчатского края</t>
  </si>
  <si>
    <t>Министерство по делам местного самоуправления и развитию Корякского округа Камчатского края</t>
  </si>
  <si>
    <t>Министерство развития гражданского общества и молодежи Камчатского края</t>
  </si>
  <si>
    <t>ИТОГО</t>
  </si>
  <si>
    <t>21.08.2023</t>
  </si>
  <si>
    <t>Субсидии бюджетам субъектов Российской Федерации на выплату региональных социальных доплат к пенсии</t>
  </si>
  <si>
    <t>Субсидии бюджетам субъектов Российской Федерации на осуществление единовременной выплаты при рождении первого ребенка, а также предоставление регионального материнского (семейного) капитала при рождении второго ребенка в субъектах Российской Федерации, входящих в состав Дальневосточного федерального округа</t>
  </si>
  <si>
    <t>Субсидии бюджетам субъектов Российской Федерации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</si>
  <si>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Субсидии бюджетам на реализацию мероприятий, предусмотренных региональной программой переселения, включенной в Государственную программу по оказанию содействия добровольному переселению в Российскую Федерацию соотечественников, проживающих за рубежом</t>
  </si>
  <si>
    <t>Субсидии бюджетам на создание системы долговременного ухода за гражданами пожилого возраста и инвалидами</t>
  </si>
  <si>
    <t>Субсидии бюджетам субъектов Российской Федерации на 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</si>
  <si>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>Субсидии бюджетам на развитие паллиативной медицинской помощи</t>
  </si>
  <si>
    <t>Субсидии бюджетам субъектов Российской Федерации на осуществление ежемесячных выплат на детей в возрасте от трех до семи лет включительно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</si>
  <si>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</si>
  <si>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Субсидии бюджетам субъектов Российской Федерации на поддержку субъектов Российской Федерации для создания инженерной и транспортной инфраструктуры в целях развития туристских кластеров </t>
  </si>
  <si>
    <t>Субсидии бюджетам субъектов Российской Федерации на софинансирование расходов, связанных с оказанием государственной социальной помощи на основании социального контракта отдельным категориям граждан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</si>
  <si>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</si>
  <si>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Субсидии бюджетам на развитие сети учреждений культурно-досугового типа</t>
  </si>
  <si>
    <t xml:space="preserve">Субсидия бюджетам субъектов Российской Федерации на достижение показателей государственной программы Российской Федерации "Реализация государственной национальной политики" </t>
  </si>
  <si>
    <t>Субсидии бюджетам на поддержку отрасли культуры</t>
  </si>
  <si>
    <t>Субсидии бюджетам на реализацию программ формирования современной городской среды</t>
  </si>
  <si>
    <t>Субсидии бюджетам на обеспечение комплексного развития сельских территорий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</si>
  <si>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</si>
  <si>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Субвенции бюджетам субъектов Российской Федерации на осуществление отдельных полномочий в области лесных отношений</t>
  </si>
  <si>
    <t>Субвенции бюджетам на оплату жилищно-коммунальных услуг отдельным категориям граждан</t>
  </si>
  <si>
    <t>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 в соответствии с Законом Российской Федерации от 19 апреля 1991 года N 1032-I "О занятости населения в Российской Федерации"</t>
  </si>
  <si>
    <t>Субвенции бюджетам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препараты, медицинскими изделиями по рецептам на медицинские изделия, а также специализированными продуктами лечебного питания для детей-инвалидов</t>
  </si>
  <si>
    <t>Единая субвенция бюджетам субъектов Российской Федерации и бюджету г. Байконура</t>
  </si>
  <si>
    <t>Межбюджетные трансферты, передаваемые бюджетам субъектов Российской Федерации на обеспечение деятельности депутатов Государственной Думы и их помощников в избирательных округах</t>
  </si>
  <si>
    <t>Межбюджетные трансферты, передаваемые бюджетам субъектов Российской Федерации на обеспечение деятельности сенаторов Российской Федерации и их помощников в субъектах Российской Федерации</t>
  </si>
  <si>
    <t>Межбюджетные трансферты, передаваемые бюджетам субъектов Российской Федерации на реализацию дополнительных мероприятий, направленных на снижение напряженности на рынке труда субъектов Российской Федерации, по организации общественных работ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</si>
  <si>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</si>
  <si>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Межбюджетные трансферты, передаваемые бюджетам на ежемесячное денежное вознаграждение за классное руководство (кураторство) педагогическим работникам государственных образовательных организаций субъектов Российской Федерации и г. Байконура, муниципальных образовательных организаций, реализующих образовательные программы среднего профессионального образования, в том числе программы профессионального обучения для лиц с ограниченными возможностями здоровья</t>
  </si>
  <si>
    <t>Межбюджетные трансферты, передаваемые бюджетам на возмещение части затрат на уплату процентов по инвестиционным кредитам (займам) в агропромышленном комплексе</t>
  </si>
  <si>
    <t>Межбюджетные трансферты, передаваемые бюджетам на создание модельных муниципальных библиотек</t>
  </si>
  <si>
    <t>Прочие безвозмездные поступления от государственных (муниципальных) организаций в бюджеты субъектов Российской Федерации</t>
  </si>
  <si>
    <t>Прочие безвозмездные поступления в бюджеты субъектов Российской Федерации</t>
  </si>
  <si>
    <t>Привлечение остатков средств на единый счет краевого бюджета с казначейских счетов</t>
  </si>
  <si>
    <t>Всего доходов с учетом привлеченных средств</t>
  </si>
  <si>
    <t>Справочно:</t>
  </si>
  <si>
    <t>Привлечение остатков средств на единый счет краевого бюджета с казначейских счетов для осуществления и отражения операций с денежными средствами, поступающими во временное распоряжение получателей средств краевого бюджета, с денежными средствами краевых государственных бюджетных и автономных учреждений, с денежными средствами получателей средств из краевого бюджета, с денежными средствами участников казначейского сопровождения, с денежными средствами территориального фонда обязательного медицинского страхования Камчатского края (с 01.01.2023 по 27.08.2023)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</si>
</sst>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"/>
    <numFmt numFmtId="170" formatCode="###\ ###\ ###\ ###\ ##0.0"/>
  </numFmts>
  <fonts count="23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0" tint="-0.34998626667073579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Arial"/>
      <charset val="204"/>
    </font>
    <font>
      <sz val="10"/>
      <color rgb="FF000000"/>
      <name val="Times New Roman"/>
      <family val="2"/>
    </font>
    <font>
      <sz val="11"/>
      <color theme="1"/>
      <name val="Calibri"/>
    </font>
    <font>
      <b/>
      <sz val="11"/>
      <name val="Times New Roman"/>
    </font>
    <font>
      <sz val="11"/>
      <name val="Times New Roman"/>
    </font>
    <font>
      <b/>
      <sz val="11"/>
      <color theme="1"/>
      <name val="Times New Roman"/>
    </font>
    <font>
      <i/>
      <sz val="11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16" fillId="0" borderId="0"/>
    <xf numFmtId="0" fontId="16" fillId="0" borderId="0" applyNumberFormat="0" applyBorder="0" applyAlignment="0"/>
    <xf numFmtId="0" fontId="18" fillId="0" borderId="0"/>
  </cellStyleXfs>
  <cellXfs count="68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 applyBorder="1" applyAlignment="1"/>
    <xf numFmtId="0" fontId="3" fillId="0" borderId="0" xfId="0" applyFont="1"/>
    <xf numFmtId="0" fontId="3" fillId="0" borderId="0" xfId="0" applyFont="1" applyBorder="1"/>
    <xf numFmtId="0" fontId="4" fillId="0" borderId="0" xfId="0" applyFont="1" applyBorder="1" applyAlignment="1">
      <alignment horizontal="right"/>
    </xf>
    <xf numFmtId="164" fontId="3" fillId="0" borderId="4" xfId="0" applyNumberFormat="1" applyFont="1" applyFill="1" applyBorder="1" applyAlignment="1">
      <alignment horizontal="right" wrapText="1"/>
    </xf>
    <xf numFmtId="0" fontId="3" fillId="0" borderId="0" xfId="0" applyFont="1" applyFill="1" applyBorder="1" applyAlignment="1">
      <alignment wrapText="1"/>
    </xf>
    <xf numFmtId="0" fontId="3" fillId="0" borderId="0" xfId="0" applyFont="1" applyBorder="1" applyAlignment="1">
      <alignment wrapText="1"/>
    </xf>
    <xf numFmtId="164" fontId="3" fillId="0" borderId="0" xfId="0" applyNumberFormat="1" applyFont="1" applyFill="1" applyBorder="1" applyAlignment="1">
      <alignment horizontal="right" wrapText="1"/>
    </xf>
    <xf numFmtId="164" fontId="2" fillId="0" borderId="4" xfId="0" applyNumberFormat="1" applyFont="1" applyFill="1" applyBorder="1" applyAlignment="1">
      <alignment horizontal="right" wrapText="1"/>
    </xf>
    <xf numFmtId="164" fontId="3" fillId="0" borderId="4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left" wrapText="1"/>
    </xf>
    <xf numFmtId="0" fontId="3" fillId="0" borderId="0" xfId="0" applyFont="1" applyFill="1" applyBorder="1"/>
    <xf numFmtId="0" fontId="3" fillId="0" borderId="4" xfId="0" applyFont="1" applyFill="1" applyBorder="1" applyAlignment="1">
      <alignment horizontal="center" vertical="top" wrapText="1"/>
    </xf>
    <xf numFmtId="49" fontId="3" fillId="0" borderId="4" xfId="0" applyNumberFormat="1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left" vertical="center" wrapText="1"/>
    </xf>
    <xf numFmtId="49" fontId="6" fillId="2" borderId="4" xfId="0" applyNumberFormat="1" applyFont="1" applyFill="1" applyBorder="1" applyAlignment="1">
      <alignment horizontal="left" wrapText="1"/>
    </xf>
    <xf numFmtId="49" fontId="5" fillId="2" borderId="4" xfId="0" applyNumberFormat="1" applyFont="1" applyFill="1" applyBorder="1" applyAlignment="1">
      <alignment horizontal="left" wrapText="1"/>
    </xf>
    <xf numFmtId="0" fontId="7" fillId="0" borderId="4" xfId="0" applyFont="1" applyBorder="1" applyAlignment="1">
      <alignment horizontal="center" vertical="center" wrapText="1"/>
    </xf>
    <xf numFmtId="164" fontId="3" fillId="2" borderId="4" xfId="0" applyNumberFormat="1" applyFont="1" applyFill="1" applyBorder="1" applyAlignment="1">
      <alignment horizontal="right" wrapText="1"/>
    </xf>
    <xf numFmtId="164" fontId="2" fillId="2" borderId="4" xfId="0" applyNumberFormat="1" applyFont="1" applyFill="1" applyBorder="1" applyAlignment="1">
      <alignment horizontal="right" wrapText="1"/>
    </xf>
    <xf numFmtId="0" fontId="8" fillId="2" borderId="0" xfId="0" applyFont="1" applyFill="1" applyBorder="1" applyAlignment="1"/>
    <xf numFmtId="14" fontId="9" fillId="0" borderId="0" xfId="0" applyNumberFormat="1" applyFont="1"/>
    <xf numFmtId="0" fontId="10" fillId="0" borderId="0" xfId="0" applyFont="1"/>
    <xf numFmtId="0" fontId="1" fillId="2" borderId="0" xfId="0" applyFont="1" applyFill="1" applyBorder="1" applyAlignment="1"/>
    <xf numFmtId="0" fontId="11" fillId="0" borderId="0" xfId="0" applyFont="1"/>
    <xf numFmtId="0" fontId="12" fillId="0" borderId="0" xfId="0" applyFont="1"/>
    <xf numFmtId="0" fontId="13" fillId="0" borderId="0" xfId="0" applyFont="1"/>
    <xf numFmtId="164" fontId="6" fillId="2" borderId="4" xfId="0" applyNumberFormat="1" applyFont="1" applyFill="1" applyBorder="1" applyAlignment="1">
      <alignment horizontal="center" vertical="center" wrapText="1"/>
    </xf>
    <xf numFmtId="164" fontId="6" fillId="2" borderId="4" xfId="0" applyNumberFormat="1" applyFont="1" applyFill="1" applyBorder="1" applyAlignment="1">
      <alignment vertical="center" wrapText="1"/>
    </xf>
    <xf numFmtId="164" fontId="5" fillId="2" borderId="4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wrapText="1"/>
    </xf>
    <xf numFmtId="0" fontId="14" fillId="0" borderId="0" xfId="0" applyNumberFormat="1" applyFont="1"/>
    <xf numFmtId="0" fontId="14" fillId="0" borderId="0" xfId="0" applyFont="1"/>
    <xf numFmtId="14" fontId="12" fillId="0" borderId="0" xfId="0" applyNumberFormat="1" applyFont="1"/>
    <xf numFmtId="0" fontId="15" fillId="0" borderId="0" xfId="0" applyFont="1"/>
    <xf numFmtId="0" fontId="12" fillId="0" borderId="0" xfId="0" applyFont="1" applyAlignment="1">
      <alignment horizontal="right"/>
    </xf>
    <xf numFmtId="164" fontId="3" fillId="0" borderId="4" xfId="0" applyNumberFormat="1" applyFont="1" applyBorder="1" applyAlignment="1">
      <alignment horizontal="right" wrapText="1"/>
    </xf>
    <xf numFmtId="164" fontId="2" fillId="0" borderId="4" xfId="0" applyNumberFormat="1" applyFont="1" applyBorder="1" applyAlignment="1">
      <alignment horizontal="right" wrapText="1"/>
    </xf>
    <xf numFmtId="164" fontId="5" fillId="2" borderId="4" xfId="0" applyNumberFormat="1" applyFont="1" applyFill="1" applyBorder="1" applyAlignment="1">
      <alignment horizontal="right" wrapText="1"/>
    </xf>
    <xf numFmtId="164" fontId="7" fillId="0" borderId="4" xfId="0" applyNumberFormat="1" applyFont="1" applyBorder="1" applyAlignment="1">
      <alignment horizontal="right"/>
    </xf>
    <xf numFmtId="0" fontId="1" fillId="0" borderId="0" xfId="0" applyFont="1" applyAlignment="1">
      <alignment horizontal="center" wrapText="1"/>
    </xf>
    <xf numFmtId="0" fontId="2" fillId="0" borderId="1" xfId="0" applyNumberFormat="1" applyFont="1" applyFill="1" applyBorder="1" applyAlignment="1">
      <alignment horizontal="left" wrapText="1"/>
    </xf>
    <xf numFmtId="0" fontId="2" fillId="0" borderId="2" xfId="0" applyNumberFormat="1" applyFont="1" applyFill="1" applyBorder="1" applyAlignment="1">
      <alignment horizontal="left" wrapText="1"/>
    </xf>
    <xf numFmtId="0" fontId="2" fillId="0" borderId="3" xfId="0" applyNumberFormat="1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65" fontId="2" fillId="0" borderId="4" xfId="0" applyNumberFormat="1" applyFont="1" applyFill="1" applyBorder="1" applyAlignment="1">
      <alignment horizontal="center" vertical="center"/>
    </xf>
    <xf numFmtId="165" fontId="2" fillId="0" borderId="4" xfId="0" applyNumberFormat="1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4" xfId="0" applyFont="1" applyBorder="1" applyAlignment="1">
      <alignment horizontal="left" wrapText="1"/>
    </xf>
    <xf numFmtId="170" fontId="17" fillId="0" borderId="4" xfId="1" applyNumberFormat="1" applyFont="1" applyFill="1" applyBorder="1" applyAlignment="1" applyProtection="1">
      <alignment horizontal="right" vertical="center"/>
    </xf>
    <xf numFmtId="49" fontId="17" fillId="0" borderId="4" xfId="1" applyNumberFormat="1" applyFont="1" applyFill="1" applyBorder="1" applyAlignment="1" applyProtection="1">
      <alignment horizontal="left" vertical="center" wrapText="1"/>
    </xf>
    <xf numFmtId="0" fontId="20" fillId="0" borderId="7" xfId="3" applyNumberFormat="1" applyFont="1" applyBorder="1" applyAlignment="1">
      <alignment horizontal="left" wrapText="1"/>
    </xf>
    <xf numFmtId="164" fontId="21" fillId="0" borderId="7" xfId="3" applyNumberFormat="1" applyFont="1" applyBorder="1" applyAlignment="1">
      <alignment horizontal="right"/>
    </xf>
    <xf numFmtId="0" fontId="20" fillId="0" borderId="8" xfId="3" applyNumberFormat="1" applyFont="1" applyBorder="1" applyAlignment="1">
      <alignment horizontal="left" wrapText="1"/>
    </xf>
    <xf numFmtId="0" fontId="20" fillId="0" borderId="9" xfId="3" applyNumberFormat="1" applyFont="1" applyBorder="1" applyAlignment="1">
      <alignment horizontal="left" wrapText="1"/>
    </xf>
    <xf numFmtId="164" fontId="19" fillId="0" borderId="7" xfId="3" applyNumberFormat="1" applyFont="1" applyBorder="1" applyAlignment="1">
      <alignment horizontal="left" wrapText="1"/>
    </xf>
    <xf numFmtId="164" fontId="19" fillId="0" borderId="8" xfId="3" applyNumberFormat="1" applyFont="1" applyBorder="1" applyAlignment="1">
      <alignment horizontal="left" wrapText="1"/>
    </xf>
    <xf numFmtId="164" fontId="19" fillId="0" borderId="9" xfId="3" applyNumberFormat="1" applyFont="1" applyBorder="1" applyAlignment="1">
      <alignment horizontal="left" wrapText="1"/>
    </xf>
    <xf numFmtId="164" fontId="22" fillId="0" borderId="7" xfId="3" applyNumberFormat="1" applyFont="1" applyBorder="1" applyAlignment="1">
      <alignment horizontal="left" wrapText="1"/>
    </xf>
    <xf numFmtId="164" fontId="22" fillId="0" borderId="8" xfId="3" applyNumberFormat="1" applyFont="1" applyBorder="1" applyAlignment="1">
      <alignment horizontal="left" wrapText="1"/>
    </xf>
    <xf numFmtId="164" fontId="22" fillId="0" borderId="9" xfId="3" applyNumberFormat="1" applyFont="1" applyBorder="1" applyAlignment="1">
      <alignment horizontal="left" wrapText="1"/>
    </xf>
  </cellXfs>
  <cellStyles count="4">
    <cellStyle name="Обычный" xfId="0" builtinId="0"/>
    <cellStyle name="Обычный 2" xfId="2"/>
    <cellStyle name="Обычный 3" xfId="1"/>
    <cellStyle name="Обычный 4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7"/>
  <sheetViews>
    <sheetView tabSelected="1" view="pageBreakPreview" zoomScaleNormal="100" zoomScaleSheetLayoutView="100" workbookViewId="0">
      <selection activeCell="E42" sqref="E42"/>
    </sheetView>
  </sheetViews>
  <sheetFormatPr defaultColWidth="8.7109375" defaultRowHeight="15" x14ac:dyDescent="0.25"/>
  <cols>
    <col min="1" max="1" width="69.28515625" style="30" customWidth="1"/>
    <col min="2" max="2" width="13.85546875" style="30" customWidth="1"/>
    <col min="3" max="4" width="14.42578125" style="30" customWidth="1"/>
    <col min="5" max="5" width="12.42578125" style="30" customWidth="1"/>
    <col min="6" max="6" width="12.5703125" style="30" customWidth="1"/>
    <col min="7" max="7" width="16" style="30" bestFit="1" customWidth="1"/>
    <col min="8" max="8" width="8.7109375" style="30"/>
    <col min="9" max="9" width="10.140625" style="30" bestFit="1" customWidth="1"/>
    <col min="10" max="16384" width="8.7109375" style="30"/>
  </cols>
  <sheetData>
    <row r="1" spans="1:9" ht="15.75" x14ac:dyDescent="0.25">
      <c r="A1" s="45" t="s">
        <v>0</v>
      </c>
      <c r="B1" s="45"/>
      <c r="C1" s="45"/>
      <c r="D1" s="45"/>
      <c r="E1" s="45"/>
      <c r="F1" s="36" t="s">
        <v>79</v>
      </c>
      <c r="G1" s="37" t="str">
        <f>TEXT(F1,"[$-FC19]ДД ММММ")</f>
        <v>21 августа</v>
      </c>
      <c r="H1" s="37" t="str">
        <f>TEXT(F1,"[$-FC19]ДД.ММ.ГГГ \г")</f>
        <v>21.08.2023 г</v>
      </c>
    </row>
    <row r="2" spans="1:9" ht="15.75" x14ac:dyDescent="0.25">
      <c r="A2" s="45" t="str">
        <f>CONCATENATE("с ",G1," по ",G2,"ода")</f>
        <v>с 21 августа по 27 августа 2023 года</v>
      </c>
      <c r="B2" s="45"/>
      <c r="C2" s="45"/>
      <c r="D2" s="45"/>
      <c r="E2" s="45"/>
      <c r="F2" s="36" t="s">
        <v>49</v>
      </c>
      <c r="G2" s="37" t="str">
        <f>TEXT(F2,"[$-FC19]ДД ММММ ГГГ \г")</f>
        <v>27 августа 2023 г</v>
      </c>
      <c r="H2" s="37" t="str">
        <f>TEXT(F2,"[$-FC19]ДД.ММ.ГГГ \г")</f>
        <v>27.08.2023 г</v>
      </c>
      <c r="I2" s="38"/>
    </row>
    <row r="3" spans="1:9" x14ac:dyDescent="0.25">
      <c r="A3" s="1"/>
      <c r="B3" s="2"/>
      <c r="C3" s="2"/>
      <c r="D3" s="2"/>
      <c r="E3" s="3"/>
    </row>
    <row r="4" spans="1:9" x14ac:dyDescent="0.25">
      <c r="A4" s="4"/>
      <c r="B4" s="5"/>
      <c r="C4" s="5"/>
      <c r="D4" s="6"/>
      <c r="E4" s="7" t="s">
        <v>1</v>
      </c>
    </row>
    <row r="5" spans="1:9" x14ac:dyDescent="0.25">
      <c r="A5" s="46" t="str">
        <f>CONCATENATE("Остатки средств на ",H1,".")</f>
        <v>Остатки средств на 21.08.2023 г.</v>
      </c>
      <c r="B5" s="47"/>
      <c r="C5" s="47"/>
      <c r="D5" s="48"/>
      <c r="E5" s="59">
        <v>7149819.0999999996</v>
      </c>
      <c r="F5" s="38"/>
    </row>
    <row r="6" spans="1:9" x14ac:dyDescent="0.25">
      <c r="A6" s="9"/>
      <c r="B6" s="10"/>
      <c r="C6" s="10"/>
      <c r="D6" s="10"/>
      <c r="E6" s="11"/>
    </row>
    <row r="7" spans="1:9" x14ac:dyDescent="0.25">
      <c r="A7" s="53" t="s">
        <v>2</v>
      </c>
      <c r="B7" s="54"/>
      <c r="C7" s="54"/>
      <c r="D7" s="54"/>
      <c r="E7" s="12"/>
    </row>
    <row r="8" spans="1:9" x14ac:dyDescent="0.25">
      <c r="A8" s="58" t="s">
        <v>112</v>
      </c>
      <c r="B8" s="60"/>
      <c r="C8" s="60"/>
      <c r="D8" s="61"/>
      <c r="E8" s="8">
        <v>582933.19999999995</v>
      </c>
    </row>
    <row r="9" spans="1:9" x14ac:dyDescent="0.25">
      <c r="A9" s="55" t="s">
        <v>3</v>
      </c>
      <c r="B9" s="54"/>
      <c r="C9" s="54"/>
      <c r="D9" s="54"/>
      <c r="E9" s="13">
        <f>SUM(E10:E41)</f>
        <v>1000875.3999999999</v>
      </c>
    </row>
    <row r="10" spans="1:9" ht="19.5" customHeight="1" x14ac:dyDescent="0.25">
      <c r="A10" s="57" t="s">
        <v>80</v>
      </c>
      <c r="B10" s="57"/>
      <c r="C10" s="57"/>
      <c r="D10" s="57"/>
      <c r="E10" s="56">
        <v>24515.1</v>
      </c>
    </row>
    <row r="11" spans="1:9" ht="45" customHeight="1" x14ac:dyDescent="0.25">
      <c r="A11" s="57" t="s">
        <v>81</v>
      </c>
      <c r="B11" s="57"/>
      <c r="C11" s="57"/>
      <c r="D11" s="57"/>
      <c r="E11" s="56">
        <v>2445.5</v>
      </c>
    </row>
    <row r="12" spans="1:9" ht="33.75" customHeight="1" x14ac:dyDescent="0.25">
      <c r="A12" s="57" t="s">
        <v>82</v>
      </c>
      <c r="B12" s="57"/>
      <c r="C12" s="57"/>
      <c r="D12" s="57"/>
      <c r="E12" s="56">
        <v>31430.9</v>
      </c>
    </row>
    <row r="13" spans="1:9" ht="45" customHeight="1" x14ac:dyDescent="0.25">
      <c r="A13" s="57" t="s">
        <v>83</v>
      </c>
      <c r="B13" s="57"/>
      <c r="C13" s="57"/>
      <c r="D13" s="57"/>
      <c r="E13" s="56">
        <v>101.6</v>
      </c>
    </row>
    <row r="14" spans="1:9" ht="23.25" customHeight="1" x14ac:dyDescent="0.25">
      <c r="A14" s="57" t="s">
        <v>84</v>
      </c>
      <c r="B14" s="57"/>
      <c r="C14" s="57"/>
      <c r="D14" s="57"/>
      <c r="E14" s="56">
        <v>141.19999999999999</v>
      </c>
    </row>
    <row r="15" spans="1:9" ht="44.25" customHeight="1" x14ac:dyDescent="0.25">
      <c r="A15" s="57" t="s">
        <v>85</v>
      </c>
      <c r="B15" s="57"/>
      <c r="C15" s="57"/>
      <c r="D15" s="57"/>
      <c r="E15" s="56">
        <v>2238.9</v>
      </c>
    </row>
    <row r="16" spans="1:9" ht="21.75" customHeight="1" x14ac:dyDescent="0.25">
      <c r="A16" s="57" t="s">
        <v>86</v>
      </c>
      <c r="B16" s="57"/>
      <c r="C16" s="57"/>
      <c r="D16" s="57"/>
      <c r="E16" s="56">
        <v>908.2</v>
      </c>
    </row>
    <row r="17" spans="1:5" ht="33.75" customHeight="1" x14ac:dyDescent="0.25">
      <c r="A17" s="57" t="s">
        <v>87</v>
      </c>
      <c r="B17" s="57"/>
      <c r="C17" s="57"/>
      <c r="D17" s="57"/>
      <c r="E17" s="56">
        <v>28694.6</v>
      </c>
    </row>
    <row r="18" spans="1:5" ht="33.75" customHeight="1" x14ac:dyDescent="0.25">
      <c r="A18" s="57" t="s">
        <v>88</v>
      </c>
      <c r="B18" s="57"/>
      <c r="C18" s="57"/>
      <c r="D18" s="57"/>
      <c r="E18" s="56">
        <v>1761.9</v>
      </c>
    </row>
    <row r="19" spans="1:5" ht="33.75" customHeight="1" x14ac:dyDescent="0.25">
      <c r="A19" s="57" t="s">
        <v>89</v>
      </c>
      <c r="B19" s="57"/>
      <c r="C19" s="57"/>
      <c r="D19" s="57"/>
      <c r="E19" s="56">
        <v>3022.7</v>
      </c>
    </row>
    <row r="20" spans="1:5" ht="33.75" customHeight="1" x14ac:dyDescent="0.25">
      <c r="A20" s="57" t="s">
        <v>90</v>
      </c>
      <c r="B20" s="57"/>
      <c r="C20" s="57"/>
      <c r="D20" s="57"/>
      <c r="E20" s="56">
        <v>260.8</v>
      </c>
    </row>
    <row r="21" spans="1:5" ht="33.75" customHeight="1" x14ac:dyDescent="0.25">
      <c r="A21" s="57" t="s">
        <v>91</v>
      </c>
      <c r="B21" s="57"/>
      <c r="C21" s="57"/>
      <c r="D21" s="57"/>
      <c r="E21" s="56">
        <v>79.7</v>
      </c>
    </row>
    <row r="22" spans="1:5" ht="19.5" customHeight="1" x14ac:dyDescent="0.25">
      <c r="A22" s="57" t="s">
        <v>92</v>
      </c>
      <c r="B22" s="57"/>
      <c r="C22" s="57"/>
      <c r="D22" s="57"/>
      <c r="E22" s="56">
        <v>23486.3</v>
      </c>
    </row>
    <row r="23" spans="1:5" ht="33.75" customHeight="1" x14ac:dyDescent="0.25">
      <c r="A23" s="57" t="s">
        <v>93</v>
      </c>
      <c r="B23" s="57"/>
      <c r="C23" s="57"/>
      <c r="D23" s="57"/>
      <c r="E23" s="56">
        <v>2537.6999999999998</v>
      </c>
    </row>
    <row r="24" spans="1:5" ht="24" customHeight="1" x14ac:dyDescent="0.25">
      <c r="A24" s="57" t="s">
        <v>94</v>
      </c>
      <c r="B24" s="57"/>
      <c r="C24" s="57"/>
      <c r="D24" s="57"/>
      <c r="E24" s="56">
        <v>2309</v>
      </c>
    </row>
    <row r="25" spans="1:5" ht="19.5" customHeight="1" x14ac:dyDescent="0.25">
      <c r="A25" s="57" t="s">
        <v>95</v>
      </c>
      <c r="B25" s="57"/>
      <c r="C25" s="57"/>
      <c r="D25" s="57"/>
      <c r="E25" s="56">
        <v>3.8</v>
      </c>
    </row>
    <row r="26" spans="1:5" ht="18" customHeight="1" x14ac:dyDescent="0.25">
      <c r="A26" s="57" t="s">
        <v>96</v>
      </c>
      <c r="B26" s="57"/>
      <c r="C26" s="57"/>
      <c r="D26" s="57"/>
      <c r="E26" s="56">
        <v>1639.1</v>
      </c>
    </row>
    <row r="27" spans="1:5" ht="33.75" customHeight="1" x14ac:dyDescent="0.25">
      <c r="A27" s="57" t="s">
        <v>97</v>
      </c>
      <c r="B27" s="57"/>
      <c r="C27" s="57"/>
      <c r="D27" s="57"/>
      <c r="E27" s="56">
        <v>6.2</v>
      </c>
    </row>
    <row r="28" spans="1:5" ht="19.5" customHeight="1" x14ac:dyDescent="0.25">
      <c r="A28" s="57" t="s">
        <v>98</v>
      </c>
      <c r="B28" s="57"/>
      <c r="C28" s="57"/>
      <c r="D28" s="57"/>
      <c r="E28" s="56">
        <v>492</v>
      </c>
    </row>
    <row r="29" spans="1:5" ht="18" customHeight="1" x14ac:dyDescent="0.25">
      <c r="A29" s="57" t="s">
        <v>99</v>
      </c>
      <c r="B29" s="57"/>
      <c r="C29" s="57"/>
      <c r="D29" s="57"/>
      <c r="E29" s="56">
        <v>2109.5</v>
      </c>
    </row>
    <row r="30" spans="1:5" ht="45" customHeight="1" x14ac:dyDescent="0.25">
      <c r="A30" s="57" t="s">
        <v>100</v>
      </c>
      <c r="B30" s="57"/>
      <c r="C30" s="57"/>
      <c r="D30" s="57"/>
      <c r="E30" s="56">
        <v>2244.6</v>
      </c>
    </row>
    <row r="31" spans="1:5" ht="41.25" customHeight="1" x14ac:dyDescent="0.25">
      <c r="A31" s="57" t="s">
        <v>101</v>
      </c>
      <c r="B31" s="57"/>
      <c r="C31" s="57"/>
      <c r="D31" s="57"/>
      <c r="E31" s="56">
        <v>0.7</v>
      </c>
    </row>
    <row r="32" spans="1:5" ht="22.5" customHeight="1" x14ac:dyDescent="0.25">
      <c r="A32" s="57" t="s">
        <v>102</v>
      </c>
      <c r="B32" s="57"/>
      <c r="C32" s="57"/>
      <c r="D32" s="57"/>
      <c r="E32" s="56">
        <v>896.5</v>
      </c>
    </row>
    <row r="33" spans="1:6" ht="33.75" customHeight="1" x14ac:dyDescent="0.25">
      <c r="A33" s="57" t="s">
        <v>103</v>
      </c>
      <c r="B33" s="57"/>
      <c r="C33" s="57"/>
      <c r="D33" s="57"/>
      <c r="E33" s="56">
        <v>0.6</v>
      </c>
    </row>
    <row r="34" spans="1:6" ht="33.75" customHeight="1" x14ac:dyDescent="0.25">
      <c r="A34" s="57" t="s">
        <v>104</v>
      </c>
      <c r="B34" s="57"/>
      <c r="C34" s="57"/>
      <c r="D34" s="57"/>
      <c r="E34" s="56">
        <v>257.39999999999998</v>
      </c>
    </row>
    <row r="35" spans="1:6" ht="33.75" customHeight="1" x14ac:dyDescent="0.25">
      <c r="A35" s="57" t="s">
        <v>105</v>
      </c>
      <c r="B35" s="57"/>
      <c r="C35" s="57"/>
      <c r="D35" s="57"/>
      <c r="E35" s="56">
        <v>1210.0999999999999</v>
      </c>
    </row>
    <row r="36" spans="1:6" ht="33.75" customHeight="1" x14ac:dyDescent="0.25">
      <c r="A36" s="57" t="s">
        <v>106</v>
      </c>
      <c r="B36" s="57"/>
      <c r="C36" s="57"/>
      <c r="D36" s="57"/>
      <c r="E36" s="56">
        <v>455.5</v>
      </c>
    </row>
    <row r="37" spans="1:6" ht="60" customHeight="1" x14ac:dyDescent="0.25">
      <c r="A37" s="57" t="s">
        <v>107</v>
      </c>
      <c r="B37" s="57"/>
      <c r="C37" s="57"/>
      <c r="D37" s="57"/>
      <c r="E37" s="56">
        <v>113.5</v>
      </c>
    </row>
    <row r="38" spans="1:6" ht="33.75" customHeight="1" x14ac:dyDescent="0.25">
      <c r="A38" s="57" t="s">
        <v>108</v>
      </c>
      <c r="B38" s="57"/>
      <c r="C38" s="57"/>
      <c r="D38" s="57"/>
      <c r="E38" s="56">
        <v>1386.3</v>
      </c>
    </row>
    <row r="39" spans="1:6" ht="21.75" customHeight="1" x14ac:dyDescent="0.25">
      <c r="A39" s="57" t="s">
        <v>109</v>
      </c>
      <c r="B39" s="57"/>
      <c r="C39" s="57"/>
      <c r="D39" s="57"/>
      <c r="E39" s="56">
        <v>2058</v>
      </c>
    </row>
    <row r="40" spans="1:6" ht="16.5" customHeight="1" x14ac:dyDescent="0.25">
      <c r="A40" s="57" t="s">
        <v>110</v>
      </c>
      <c r="B40" s="57"/>
      <c r="C40" s="57"/>
      <c r="D40" s="57"/>
      <c r="E40" s="56">
        <v>213.8</v>
      </c>
    </row>
    <row r="41" spans="1:6" ht="20.25" customHeight="1" x14ac:dyDescent="0.25">
      <c r="A41" s="57" t="s">
        <v>111</v>
      </c>
      <c r="B41" s="57"/>
      <c r="C41" s="57"/>
      <c r="D41" s="57"/>
      <c r="E41" s="56">
        <v>863853.7</v>
      </c>
    </row>
    <row r="42" spans="1:6" x14ac:dyDescent="0.25">
      <c r="A42" s="62" t="s">
        <v>113</v>
      </c>
      <c r="B42" s="63"/>
      <c r="C42" s="63"/>
      <c r="D42" s="64"/>
      <c r="E42" s="13">
        <f>'Муниципальные районы'!B26-Учреждения!E5+'Муниципальные районы'!B25</f>
        <v>2527856.1455400004</v>
      </c>
    </row>
    <row r="43" spans="1:6" x14ac:dyDescent="0.25">
      <c r="A43" s="65" t="s">
        <v>114</v>
      </c>
      <c r="B43" s="66"/>
      <c r="C43" s="66"/>
      <c r="D43" s="67"/>
      <c r="E43" s="13"/>
    </row>
    <row r="44" spans="1:6" ht="87.75" customHeight="1" x14ac:dyDescent="0.25">
      <c r="A44" s="65" t="s">
        <v>115</v>
      </c>
      <c r="B44" s="66"/>
      <c r="C44" s="66"/>
      <c r="D44" s="67"/>
      <c r="E44" s="13">
        <v>9005836.5999999996</v>
      </c>
    </row>
    <row r="45" spans="1:6" x14ac:dyDescent="0.25">
      <c r="A45" s="14"/>
      <c r="B45" s="15"/>
      <c r="C45" s="15"/>
      <c r="D45" s="6"/>
      <c r="E45" s="16"/>
    </row>
    <row r="46" spans="1:6" x14ac:dyDescent="0.25">
      <c r="A46" s="49" t="s">
        <v>12</v>
      </c>
      <c r="B46" s="51" t="s">
        <v>4</v>
      </c>
      <c r="C46" s="52" t="s">
        <v>5</v>
      </c>
      <c r="D46" s="52"/>
      <c r="E46" s="52"/>
    </row>
    <row r="47" spans="1:6" ht="90" x14ac:dyDescent="0.25">
      <c r="A47" s="50"/>
      <c r="B47" s="51"/>
      <c r="C47" s="17" t="s">
        <v>6</v>
      </c>
      <c r="D47" s="17" t="s">
        <v>7</v>
      </c>
      <c r="E47" s="17" t="s">
        <v>8</v>
      </c>
    </row>
    <row r="48" spans="1:6" x14ac:dyDescent="0.25">
      <c r="A48" s="18" t="s">
        <v>50</v>
      </c>
      <c r="B48" s="41">
        <v>3508.5039700000002</v>
      </c>
      <c r="C48" s="41">
        <v>2275.9557399999999</v>
      </c>
      <c r="D48" s="41"/>
      <c r="E48" s="41"/>
      <c r="F48" s="40"/>
    </row>
    <row r="49" spans="1:6" x14ac:dyDescent="0.25">
      <c r="A49" s="18" t="s">
        <v>51</v>
      </c>
      <c r="B49" s="41">
        <v>150</v>
      </c>
      <c r="C49" s="41"/>
      <c r="D49" s="41"/>
      <c r="E49" s="41"/>
      <c r="F49" s="40"/>
    </row>
    <row r="50" spans="1:6" x14ac:dyDescent="0.25">
      <c r="A50" s="18" t="s">
        <v>52</v>
      </c>
      <c r="B50" s="41">
        <v>84164.250010000003</v>
      </c>
      <c r="C50" s="41">
        <v>9588.8783999999996</v>
      </c>
      <c r="D50" s="41">
        <v>1224.7812699999999</v>
      </c>
      <c r="E50" s="41">
        <v>64300</v>
      </c>
      <c r="F50" s="40"/>
    </row>
    <row r="51" spans="1:6" ht="30" x14ac:dyDescent="0.25">
      <c r="A51" s="18" t="s">
        <v>53</v>
      </c>
      <c r="B51" s="41">
        <v>4286.66489</v>
      </c>
      <c r="C51" s="41">
        <v>110.8887</v>
      </c>
      <c r="D51" s="41">
        <v>571.09407999999996</v>
      </c>
      <c r="E51" s="41"/>
      <c r="F51" s="40"/>
    </row>
    <row r="52" spans="1:6" x14ac:dyDescent="0.25">
      <c r="A52" s="18" t="s">
        <v>54</v>
      </c>
      <c r="B52" s="41">
        <v>2562.2936800000002</v>
      </c>
      <c r="C52" s="41">
        <v>2266.4036799999999</v>
      </c>
      <c r="D52" s="41"/>
      <c r="E52" s="41"/>
      <c r="F52" s="40"/>
    </row>
    <row r="53" spans="1:6" x14ac:dyDescent="0.25">
      <c r="A53" s="18" t="s">
        <v>55</v>
      </c>
      <c r="B53" s="41">
        <v>53.844999999999999</v>
      </c>
      <c r="C53" s="41"/>
      <c r="D53" s="41"/>
      <c r="E53" s="41"/>
      <c r="F53" s="40"/>
    </row>
    <row r="54" spans="1:6" ht="30" x14ac:dyDescent="0.25">
      <c r="A54" s="18" t="s">
        <v>56</v>
      </c>
      <c r="B54" s="41">
        <v>439372.22002000001</v>
      </c>
      <c r="C54" s="41"/>
      <c r="D54" s="41">
        <v>200</v>
      </c>
      <c r="E54" s="41"/>
      <c r="F54" s="40"/>
    </row>
    <row r="55" spans="1:6" x14ac:dyDescent="0.25">
      <c r="A55" s="18" t="s">
        <v>57</v>
      </c>
      <c r="B55" s="41">
        <v>1260202.32</v>
      </c>
      <c r="C55" s="41"/>
      <c r="D55" s="41"/>
      <c r="E55" s="41"/>
      <c r="F55" s="40"/>
    </row>
    <row r="56" spans="1:6" x14ac:dyDescent="0.25">
      <c r="A56" s="18" t="s">
        <v>58</v>
      </c>
      <c r="B56" s="41">
        <v>76489.823399999994</v>
      </c>
      <c r="C56" s="41">
        <v>1770</v>
      </c>
      <c r="D56" s="41"/>
      <c r="E56" s="41"/>
      <c r="F56" s="40"/>
    </row>
    <row r="57" spans="1:6" x14ac:dyDescent="0.25">
      <c r="A57" s="18" t="s">
        <v>59</v>
      </c>
      <c r="B57" s="41">
        <v>765.99</v>
      </c>
      <c r="C57" s="41"/>
      <c r="D57" s="41"/>
      <c r="E57" s="41">
        <v>675.99</v>
      </c>
      <c r="F57" s="40"/>
    </row>
    <row r="58" spans="1:6" x14ac:dyDescent="0.25">
      <c r="A58" s="18" t="s">
        <v>60</v>
      </c>
      <c r="B58" s="41">
        <v>44412.419840000002</v>
      </c>
      <c r="C58" s="41">
        <v>89.779039999999995</v>
      </c>
      <c r="D58" s="41">
        <v>824.80844000000002</v>
      </c>
      <c r="E58" s="41">
        <v>2816.3062</v>
      </c>
      <c r="F58" s="40"/>
    </row>
    <row r="59" spans="1:6" ht="30" x14ac:dyDescent="0.25">
      <c r="A59" s="18" t="s">
        <v>61</v>
      </c>
      <c r="B59" s="41">
        <v>56140.573880000004</v>
      </c>
      <c r="C59" s="41">
        <v>1500</v>
      </c>
      <c r="D59" s="41"/>
      <c r="E59" s="41">
        <v>34754.420449999998</v>
      </c>
      <c r="F59" s="40"/>
    </row>
    <row r="60" spans="1:6" x14ac:dyDescent="0.25">
      <c r="A60" s="18" t="s">
        <v>62</v>
      </c>
      <c r="B60" s="41">
        <v>9641.2044900000001</v>
      </c>
      <c r="C60" s="41"/>
      <c r="D60" s="41"/>
      <c r="E60" s="41"/>
      <c r="F60" s="40"/>
    </row>
    <row r="61" spans="1:6" x14ac:dyDescent="0.25">
      <c r="A61" s="18" t="s">
        <v>63</v>
      </c>
      <c r="B61" s="41">
        <v>10550.48264</v>
      </c>
      <c r="C61" s="41">
        <v>6000</v>
      </c>
      <c r="D61" s="41"/>
      <c r="E61" s="41"/>
      <c r="F61" s="40"/>
    </row>
    <row r="62" spans="1:6" x14ac:dyDescent="0.25">
      <c r="A62" s="18" t="s">
        <v>64</v>
      </c>
      <c r="B62" s="41">
        <v>6922.3580000000002</v>
      </c>
      <c r="C62" s="41"/>
      <c r="D62" s="41">
        <v>1300</v>
      </c>
      <c r="E62" s="41"/>
      <c r="F62" s="40"/>
    </row>
    <row r="63" spans="1:6" ht="30" x14ac:dyDescent="0.25">
      <c r="A63" s="18" t="s">
        <v>65</v>
      </c>
      <c r="B63" s="41">
        <v>1213.857</v>
      </c>
      <c r="C63" s="41"/>
      <c r="D63" s="41"/>
      <c r="E63" s="41"/>
      <c r="F63" s="40"/>
    </row>
    <row r="64" spans="1:6" x14ac:dyDescent="0.25">
      <c r="A64" s="18" t="s">
        <v>66</v>
      </c>
      <c r="B64" s="41">
        <v>2867.422</v>
      </c>
      <c r="C64" s="41"/>
      <c r="D64" s="41">
        <v>2338</v>
      </c>
      <c r="E64" s="41"/>
      <c r="F64" s="40"/>
    </row>
    <row r="65" spans="1:6" x14ac:dyDescent="0.25">
      <c r="A65" s="18" t="s">
        <v>67</v>
      </c>
      <c r="B65" s="41">
        <v>298150.11457999999</v>
      </c>
      <c r="C65" s="41">
        <v>1238</v>
      </c>
      <c r="D65" s="41"/>
      <c r="E65" s="41"/>
      <c r="F65" s="40"/>
    </row>
    <row r="66" spans="1:6" x14ac:dyDescent="0.25">
      <c r="A66" s="18" t="s">
        <v>68</v>
      </c>
      <c r="B66" s="41">
        <v>110.97199999999999</v>
      </c>
      <c r="C66" s="41"/>
      <c r="D66" s="41"/>
      <c r="E66" s="41"/>
      <c r="F66" s="40"/>
    </row>
    <row r="67" spans="1:6" x14ac:dyDescent="0.25">
      <c r="A67" s="18" t="s">
        <v>69</v>
      </c>
      <c r="B67" s="41">
        <v>1030.6325899999999</v>
      </c>
      <c r="C67" s="41">
        <v>310.84399999999999</v>
      </c>
      <c r="D67" s="41">
        <v>684.57159000000001</v>
      </c>
      <c r="E67" s="41"/>
      <c r="F67" s="40"/>
    </row>
    <row r="68" spans="1:6" x14ac:dyDescent="0.25">
      <c r="A68" s="18" t="s">
        <v>70</v>
      </c>
      <c r="B68" s="41">
        <v>33596.017500000002</v>
      </c>
      <c r="C68" s="41"/>
      <c r="D68" s="41"/>
      <c r="E68" s="41"/>
      <c r="F68" s="40"/>
    </row>
    <row r="69" spans="1:6" x14ac:dyDescent="0.25">
      <c r="A69" s="18" t="s">
        <v>71</v>
      </c>
      <c r="B69" s="41">
        <v>3768.5873000000001</v>
      </c>
      <c r="C69" s="41"/>
      <c r="D69" s="41"/>
      <c r="E69" s="41"/>
      <c r="F69" s="40"/>
    </row>
    <row r="70" spans="1:6" x14ac:dyDescent="0.25">
      <c r="A70" s="18" t="s">
        <v>72</v>
      </c>
      <c r="B70" s="41">
        <v>4954.4003700000003</v>
      </c>
      <c r="C70" s="41">
        <v>4755.4961000000003</v>
      </c>
      <c r="D70" s="41"/>
      <c r="E70" s="41"/>
      <c r="F70" s="40"/>
    </row>
    <row r="71" spans="1:6" x14ac:dyDescent="0.25">
      <c r="A71" s="18" t="s">
        <v>73</v>
      </c>
      <c r="B71" s="41">
        <v>359</v>
      </c>
      <c r="C71" s="41">
        <v>359</v>
      </c>
      <c r="D71" s="41"/>
      <c r="E71" s="41"/>
      <c r="F71" s="40"/>
    </row>
    <row r="72" spans="1:6" x14ac:dyDescent="0.25">
      <c r="A72" s="18" t="s">
        <v>74</v>
      </c>
      <c r="B72" s="41">
        <v>431.38713999999999</v>
      </c>
      <c r="C72" s="41">
        <v>96.968999999999994</v>
      </c>
      <c r="D72" s="41">
        <v>209.69314</v>
      </c>
      <c r="E72" s="41"/>
      <c r="F72" s="40"/>
    </row>
    <row r="73" spans="1:6" ht="30" x14ac:dyDescent="0.25">
      <c r="A73" s="18" t="s">
        <v>75</v>
      </c>
      <c r="B73" s="41">
        <v>193.05503999999999</v>
      </c>
      <c r="C73" s="41">
        <v>233.05726999999999</v>
      </c>
      <c r="D73" s="41"/>
      <c r="E73" s="41"/>
      <c r="F73" s="40"/>
    </row>
    <row r="74" spans="1:6" ht="30" x14ac:dyDescent="0.25">
      <c r="A74" s="18" t="s">
        <v>76</v>
      </c>
      <c r="B74" s="41">
        <v>18342.566910000001</v>
      </c>
      <c r="C74" s="41"/>
      <c r="D74" s="41"/>
      <c r="E74" s="41"/>
      <c r="F74" s="40"/>
    </row>
    <row r="75" spans="1:6" ht="30" x14ac:dyDescent="0.25">
      <c r="A75" s="18" t="s">
        <v>77</v>
      </c>
      <c r="B75" s="41">
        <v>3425.43316</v>
      </c>
      <c r="C75" s="41">
        <v>350</v>
      </c>
      <c r="D75" s="41"/>
      <c r="E75" s="41">
        <v>1225.104</v>
      </c>
      <c r="F75" s="40"/>
    </row>
    <row r="76" spans="1:6" x14ac:dyDescent="0.25">
      <c r="A76" s="19" t="s">
        <v>78</v>
      </c>
      <c r="B76" s="42">
        <v>2367666.3954099999</v>
      </c>
      <c r="C76" s="42">
        <v>30945.271929999999</v>
      </c>
      <c r="D76" s="42">
        <v>7352.9485199999999</v>
      </c>
      <c r="E76" s="42">
        <v>103771.82064999999</v>
      </c>
      <c r="F76" s="40"/>
    </row>
    <row r="77" spans="1:6" x14ac:dyDescent="0.25">
      <c r="B77" s="40"/>
      <c r="C77" s="40"/>
      <c r="D77" s="40"/>
      <c r="E77" s="40"/>
    </row>
  </sheetData>
  <mergeCells count="44">
    <mergeCell ref="A10:D10"/>
    <mergeCell ref="A15:D15"/>
    <mergeCell ref="A17:D17"/>
    <mergeCell ref="A8:D8"/>
    <mergeCell ref="A42:D42"/>
    <mergeCell ref="A11:D11"/>
    <mergeCell ref="A12:D12"/>
    <mergeCell ref="A13:D13"/>
    <mergeCell ref="A14:D14"/>
    <mergeCell ref="A16:D16"/>
    <mergeCell ref="A18:D18"/>
    <mergeCell ref="A19:D19"/>
    <mergeCell ref="A20:D20"/>
    <mergeCell ref="A21:D21"/>
    <mergeCell ref="A22:D22"/>
    <mergeCell ref="A23:D23"/>
    <mergeCell ref="A24:D24"/>
    <mergeCell ref="A25:D25"/>
    <mergeCell ref="A26:D26"/>
    <mergeCell ref="A27:D27"/>
    <mergeCell ref="A41:D41"/>
    <mergeCell ref="A33:D33"/>
    <mergeCell ref="A34:D34"/>
    <mergeCell ref="A35:D35"/>
    <mergeCell ref="A36:D36"/>
    <mergeCell ref="A37:D37"/>
    <mergeCell ref="A38:D38"/>
    <mergeCell ref="A39:D39"/>
    <mergeCell ref="A40:D40"/>
    <mergeCell ref="A30:D30"/>
    <mergeCell ref="A31:D31"/>
    <mergeCell ref="A32:D32"/>
    <mergeCell ref="A28:D28"/>
    <mergeCell ref="A29:D29"/>
    <mergeCell ref="A44:D44"/>
    <mergeCell ref="A43:D43"/>
    <mergeCell ref="A1:E1"/>
    <mergeCell ref="A2:E2"/>
    <mergeCell ref="A5:D5"/>
    <mergeCell ref="A46:A47"/>
    <mergeCell ref="B46:B47"/>
    <mergeCell ref="C46:E46"/>
    <mergeCell ref="A7:D7"/>
    <mergeCell ref="A9:D9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view="pageBreakPreview" zoomScaleNormal="100" zoomScaleSheetLayoutView="100" workbookViewId="0">
      <selection activeCell="B27" sqref="B27"/>
    </sheetView>
  </sheetViews>
  <sheetFormatPr defaultColWidth="8.7109375" defaultRowHeight="15" x14ac:dyDescent="0.25"/>
  <cols>
    <col min="1" max="1" width="38.28515625" style="30" customWidth="1"/>
    <col min="2" max="2" width="13.140625" style="30" customWidth="1"/>
    <col min="3" max="3" width="10.5703125" style="30" customWidth="1"/>
    <col min="4" max="4" width="11.42578125" style="30" customWidth="1"/>
    <col min="5" max="5" width="13.140625" style="30" customWidth="1"/>
    <col min="6" max="6" width="12.140625" style="30" customWidth="1"/>
    <col min="7" max="7" width="12.5703125" style="30" customWidth="1"/>
    <col min="8" max="8" width="12.7109375" style="30" customWidth="1"/>
    <col min="9" max="9" width="10.85546875" style="30" customWidth="1"/>
    <col min="10" max="10" width="12.7109375" style="30" customWidth="1"/>
    <col min="11" max="11" width="11" style="30" customWidth="1"/>
    <col min="12" max="13" width="11.85546875" style="30" customWidth="1"/>
    <col min="14" max="14" width="11.140625" style="30" customWidth="1"/>
    <col min="15" max="15" width="11.5703125" style="30" customWidth="1"/>
    <col min="16" max="16384" width="8.7109375" style="30"/>
  </cols>
  <sheetData>
    <row r="1" spans="1:20" s="27" customFormat="1" ht="15.75" x14ac:dyDescent="0.25">
      <c r="A1" s="26" t="s">
        <v>49</v>
      </c>
      <c r="C1" s="28" t="s">
        <v>11</v>
      </c>
    </row>
    <row r="2" spans="1:20" x14ac:dyDescent="0.25">
      <c r="A2" s="29" t="str">
        <f>TEXT(EndData2,"[$-FC19]ДД.ММ.ГГГ")</f>
        <v>27.08.2023</v>
      </c>
      <c r="B2" s="29">
        <f>A2+1</f>
        <v>45166</v>
      </c>
      <c r="C2" s="25" t="str">
        <f>TEXT(B2,"[$-FC19]ДД.ММ.ГГГ")</f>
        <v>28.08.2023</v>
      </c>
      <c r="P2" s="31" t="s">
        <v>10</v>
      </c>
    </row>
    <row r="3" spans="1:20" ht="51.75" customHeight="1" x14ac:dyDescent="0.25">
      <c r="A3" s="22" t="s">
        <v>13</v>
      </c>
      <c r="B3" s="32" t="s">
        <v>14</v>
      </c>
      <c r="C3" s="33" t="s">
        <v>15</v>
      </c>
      <c r="D3" s="33" t="s">
        <v>16</v>
      </c>
      <c r="E3" s="33" t="s">
        <v>17</v>
      </c>
      <c r="F3" s="33" t="s">
        <v>18</v>
      </c>
      <c r="G3" s="33" t="s">
        <v>19</v>
      </c>
      <c r="H3" s="33" t="s">
        <v>20</v>
      </c>
      <c r="I3" s="33" t="s">
        <v>21</v>
      </c>
      <c r="J3" s="33" t="s">
        <v>22</v>
      </c>
      <c r="K3" s="33" t="s">
        <v>23</v>
      </c>
      <c r="L3" s="33" t="s">
        <v>24</v>
      </c>
      <c r="M3" s="33" t="s">
        <v>25</v>
      </c>
      <c r="N3" s="33" t="s">
        <v>26</v>
      </c>
      <c r="O3" s="33" t="s">
        <v>27</v>
      </c>
      <c r="P3" s="34" t="s">
        <v>9</v>
      </c>
    </row>
    <row r="4" spans="1:20" ht="26.25" x14ac:dyDescent="0.25">
      <c r="A4" s="20" t="s">
        <v>29</v>
      </c>
      <c r="B4" s="23">
        <v>19404.413479999999</v>
      </c>
      <c r="C4" s="23">
        <v>2442.395</v>
      </c>
      <c r="D4" s="23">
        <v>1767.1590000000001</v>
      </c>
      <c r="E4" s="23">
        <v>896.93</v>
      </c>
      <c r="F4" s="23">
        <v>673.68399999999997</v>
      </c>
      <c r="G4" s="23">
        <v>1819.01</v>
      </c>
      <c r="H4" s="23"/>
      <c r="I4" s="23">
        <v>915.87</v>
      </c>
      <c r="J4" s="23"/>
      <c r="K4" s="23"/>
      <c r="L4" s="23">
        <v>1766.5360000000001</v>
      </c>
      <c r="M4" s="23">
        <v>850.39400000000001</v>
      </c>
      <c r="N4" s="23">
        <v>10496.708339999999</v>
      </c>
      <c r="O4" s="23">
        <v>861.22299999999996</v>
      </c>
      <c r="P4" s="43">
        <v>41894.322820000001</v>
      </c>
      <c r="Q4" s="31"/>
      <c r="R4" s="31"/>
      <c r="S4" s="31"/>
      <c r="T4" s="31"/>
    </row>
    <row r="5" spans="1:20" ht="39" x14ac:dyDescent="0.25">
      <c r="A5" s="20" t="s">
        <v>30</v>
      </c>
      <c r="B5" s="23">
        <v>485.44900000000001</v>
      </c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>
        <v>6281</v>
      </c>
      <c r="O5" s="23"/>
      <c r="P5" s="43">
        <v>6766.4489999999996</v>
      </c>
      <c r="Q5" s="31"/>
      <c r="R5" s="31"/>
      <c r="S5" s="31"/>
      <c r="T5" s="31"/>
    </row>
    <row r="6" spans="1:20" ht="102.75" x14ac:dyDescent="0.25">
      <c r="A6" s="20" t="s">
        <v>31</v>
      </c>
      <c r="B6" s="23"/>
      <c r="C6" s="23">
        <v>849.17031999999995</v>
      </c>
      <c r="D6" s="23">
        <v>200</v>
      </c>
      <c r="E6" s="23"/>
      <c r="F6" s="23"/>
      <c r="G6" s="23"/>
      <c r="H6" s="23">
        <v>109.71</v>
      </c>
      <c r="I6" s="23">
        <v>16.24879</v>
      </c>
      <c r="J6" s="23">
        <v>27137.440269999999</v>
      </c>
      <c r="K6" s="23">
        <v>1615.212</v>
      </c>
      <c r="L6" s="23">
        <v>5070.8663699999997</v>
      </c>
      <c r="M6" s="23">
        <v>1106.0909999999999</v>
      </c>
      <c r="N6" s="23">
        <v>768.44030999999995</v>
      </c>
      <c r="O6" s="23">
        <v>207.83063000000001</v>
      </c>
      <c r="P6" s="43">
        <v>37081.009689999999</v>
      </c>
      <c r="Q6" s="31"/>
      <c r="R6" s="31"/>
      <c r="S6" s="31"/>
      <c r="T6" s="31"/>
    </row>
    <row r="7" spans="1:20" ht="101.25" customHeight="1" x14ac:dyDescent="0.25">
      <c r="A7" s="20" t="s">
        <v>32</v>
      </c>
      <c r="B7" s="23"/>
      <c r="C7" s="23"/>
      <c r="D7" s="23"/>
      <c r="E7" s="23"/>
      <c r="F7" s="23"/>
      <c r="G7" s="23"/>
      <c r="H7" s="23"/>
      <c r="I7" s="23"/>
      <c r="J7" s="23">
        <v>133.512</v>
      </c>
      <c r="K7" s="23"/>
      <c r="L7" s="23"/>
      <c r="M7" s="23"/>
      <c r="N7" s="23"/>
      <c r="O7" s="23"/>
      <c r="P7" s="43">
        <v>133.512</v>
      </c>
      <c r="Q7" s="31"/>
      <c r="R7" s="31"/>
      <c r="S7" s="31"/>
      <c r="T7" s="31"/>
    </row>
    <row r="8" spans="1:20" ht="304.5" customHeight="1" x14ac:dyDescent="0.25">
      <c r="A8" s="20" t="s">
        <v>33</v>
      </c>
      <c r="B8" s="23"/>
      <c r="C8" s="23"/>
      <c r="D8" s="23"/>
      <c r="E8" s="23"/>
      <c r="F8" s="23"/>
      <c r="G8" s="23"/>
      <c r="H8" s="23">
        <v>54.631999999999998</v>
      </c>
      <c r="I8" s="23"/>
      <c r="J8" s="23">
        <v>393.47</v>
      </c>
      <c r="K8" s="23"/>
      <c r="L8" s="23"/>
      <c r="M8" s="23"/>
      <c r="N8" s="23"/>
      <c r="O8" s="23"/>
      <c r="P8" s="43">
        <v>448.10199999999998</v>
      </c>
      <c r="Q8" s="31"/>
      <c r="R8" s="31"/>
      <c r="S8" s="31"/>
      <c r="T8" s="31"/>
    </row>
    <row r="9" spans="1:20" ht="71.25" customHeight="1" x14ac:dyDescent="0.25">
      <c r="A9" s="20" t="s">
        <v>34</v>
      </c>
      <c r="B9" s="23">
        <v>216.15898999999999</v>
      </c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43">
        <v>216.15898999999999</v>
      </c>
      <c r="Q9" s="31"/>
      <c r="R9" s="31"/>
      <c r="S9" s="31"/>
      <c r="T9" s="31"/>
    </row>
    <row r="10" spans="1:20" ht="51.75" x14ac:dyDescent="0.25">
      <c r="A10" s="20" t="s">
        <v>35</v>
      </c>
      <c r="B10" s="23"/>
      <c r="C10" s="23">
        <v>356.15</v>
      </c>
      <c r="D10" s="23">
        <v>212.78399999999999</v>
      </c>
      <c r="E10" s="23"/>
      <c r="F10" s="23"/>
      <c r="G10" s="23"/>
      <c r="H10" s="23"/>
      <c r="I10" s="23"/>
      <c r="J10" s="23"/>
      <c r="K10" s="23"/>
      <c r="L10" s="23"/>
      <c r="M10" s="23">
        <v>93.817989999999995</v>
      </c>
      <c r="N10" s="23"/>
      <c r="O10" s="23"/>
      <c r="P10" s="43">
        <v>662.75198999999998</v>
      </c>
      <c r="Q10" s="31"/>
      <c r="R10" s="31"/>
      <c r="S10" s="31"/>
      <c r="T10" s="31"/>
    </row>
    <row r="11" spans="1:20" ht="90" x14ac:dyDescent="0.25">
      <c r="A11" s="20" t="s">
        <v>36</v>
      </c>
      <c r="B11" s="23"/>
      <c r="C11" s="23"/>
      <c r="D11" s="23"/>
      <c r="E11" s="23"/>
      <c r="F11" s="23"/>
      <c r="G11" s="23"/>
      <c r="H11" s="23"/>
      <c r="I11" s="23"/>
      <c r="J11" s="23">
        <v>278.75</v>
      </c>
      <c r="K11" s="23"/>
      <c r="L11" s="23"/>
      <c r="M11" s="23"/>
      <c r="N11" s="23"/>
      <c r="O11" s="23"/>
      <c r="P11" s="43">
        <v>278.75</v>
      </c>
      <c r="Q11" s="31"/>
      <c r="R11" s="31"/>
      <c r="S11" s="31"/>
      <c r="T11" s="31"/>
    </row>
    <row r="12" spans="1:20" ht="51.75" x14ac:dyDescent="0.25">
      <c r="A12" s="20" t="s">
        <v>37</v>
      </c>
      <c r="B12" s="23">
        <v>1014.36007</v>
      </c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43">
        <v>1014.36007</v>
      </c>
      <c r="Q12" s="31"/>
      <c r="R12" s="31"/>
      <c r="S12" s="31"/>
      <c r="T12" s="31"/>
    </row>
    <row r="13" spans="1:20" ht="64.5" x14ac:dyDescent="0.25">
      <c r="A13" s="20" t="s">
        <v>38</v>
      </c>
      <c r="B13" s="23">
        <v>9285.7262100000007</v>
      </c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43">
        <v>9285.7262100000007</v>
      </c>
      <c r="Q13" s="31"/>
      <c r="R13" s="31"/>
      <c r="S13" s="31"/>
      <c r="T13" s="31"/>
    </row>
    <row r="14" spans="1:20" ht="39" x14ac:dyDescent="0.25">
      <c r="A14" s="20" t="s">
        <v>39</v>
      </c>
      <c r="B14" s="23"/>
      <c r="C14" s="23"/>
      <c r="D14" s="23"/>
      <c r="E14" s="23"/>
      <c r="F14" s="23"/>
      <c r="G14" s="23"/>
      <c r="H14" s="23"/>
      <c r="I14" s="23"/>
      <c r="J14" s="23"/>
      <c r="K14" s="23">
        <v>3389.22109</v>
      </c>
      <c r="L14" s="23"/>
      <c r="M14" s="23"/>
      <c r="N14" s="23"/>
      <c r="O14" s="23"/>
      <c r="P14" s="43">
        <v>3389.22109</v>
      </c>
      <c r="Q14" s="31"/>
      <c r="R14" s="31"/>
      <c r="S14" s="31"/>
      <c r="T14" s="31"/>
    </row>
    <row r="15" spans="1:20" ht="64.5" x14ac:dyDescent="0.25">
      <c r="A15" s="20" t="s">
        <v>40</v>
      </c>
      <c r="B15" s="23"/>
      <c r="C15" s="23"/>
      <c r="D15" s="23"/>
      <c r="E15" s="23"/>
      <c r="F15" s="23"/>
      <c r="G15" s="23"/>
      <c r="H15" s="23"/>
      <c r="I15" s="23"/>
      <c r="J15" s="23">
        <v>82150</v>
      </c>
      <c r="K15" s="23"/>
      <c r="L15" s="23"/>
      <c r="M15" s="23"/>
      <c r="N15" s="23"/>
      <c r="O15" s="23"/>
      <c r="P15" s="43">
        <v>82150</v>
      </c>
      <c r="Q15" s="31"/>
      <c r="R15" s="31"/>
      <c r="S15" s="31"/>
      <c r="T15" s="31"/>
    </row>
    <row r="16" spans="1:20" ht="77.25" x14ac:dyDescent="0.25">
      <c r="A16" s="20" t="s">
        <v>41</v>
      </c>
      <c r="B16" s="23">
        <v>300000</v>
      </c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43">
        <v>300000</v>
      </c>
      <c r="Q16" s="31"/>
      <c r="R16" s="31"/>
      <c r="S16" s="31"/>
      <c r="T16" s="31"/>
    </row>
    <row r="17" spans="1:20" ht="26.25" x14ac:dyDescent="0.25">
      <c r="A17" s="20" t="s">
        <v>42</v>
      </c>
      <c r="B17" s="23"/>
      <c r="C17" s="23"/>
      <c r="D17" s="23"/>
      <c r="E17" s="23"/>
      <c r="F17" s="23"/>
      <c r="G17" s="23"/>
      <c r="H17" s="23"/>
      <c r="I17" s="23"/>
      <c r="J17" s="23">
        <v>2058.0160000000001</v>
      </c>
      <c r="K17" s="23"/>
      <c r="L17" s="23"/>
      <c r="M17" s="23"/>
      <c r="N17" s="23"/>
      <c r="O17" s="23"/>
      <c r="P17" s="43">
        <v>2058.0160000000001</v>
      </c>
      <c r="Q17" s="31"/>
      <c r="R17" s="31"/>
      <c r="S17" s="31"/>
      <c r="T17" s="31"/>
    </row>
    <row r="18" spans="1:20" ht="26.25" x14ac:dyDescent="0.25">
      <c r="A18" s="20" t="s">
        <v>43</v>
      </c>
      <c r="B18" s="23"/>
      <c r="C18" s="23"/>
      <c r="D18" s="23"/>
      <c r="E18" s="23"/>
      <c r="F18" s="23"/>
      <c r="G18" s="23"/>
      <c r="H18" s="23"/>
      <c r="I18" s="23"/>
      <c r="J18" s="23">
        <v>3430.0040600000002</v>
      </c>
      <c r="K18" s="23"/>
      <c r="L18" s="23"/>
      <c r="M18" s="23"/>
      <c r="N18" s="23"/>
      <c r="O18" s="23"/>
      <c r="P18" s="43">
        <v>3430.0040600000002</v>
      </c>
      <c r="Q18" s="31"/>
      <c r="R18" s="31"/>
      <c r="S18" s="31"/>
      <c r="T18" s="31"/>
    </row>
    <row r="19" spans="1:20" ht="51.75" x14ac:dyDescent="0.25">
      <c r="A19" s="20" t="s">
        <v>44</v>
      </c>
      <c r="B19" s="23"/>
      <c r="C19" s="23"/>
      <c r="D19" s="23"/>
      <c r="E19" s="23"/>
      <c r="F19" s="23"/>
      <c r="G19" s="23"/>
      <c r="H19" s="23"/>
      <c r="I19" s="23"/>
      <c r="J19" s="23">
        <v>43833.51</v>
      </c>
      <c r="K19" s="23"/>
      <c r="L19" s="23"/>
      <c r="M19" s="23"/>
      <c r="N19" s="23"/>
      <c r="O19" s="23"/>
      <c r="P19" s="43">
        <v>43833.51</v>
      </c>
      <c r="Q19" s="31"/>
      <c r="R19" s="31"/>
      <c r="S19" s="31"/>
      <c r="T19" s="31"/>
    </row>
    <row r="20" spans="1:20" ht="102.75" x14ac:dyDescent="0.25">
      <c r="A20" s="20" t="s">
        <v>45</v>
      </c>
      <c r="B20" s="23">
        <v>2048.6792099999998</v>
      </c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43">
        <v>2048.6792099999998</v>
      </c>
      <c r="Q20" s="31"/>
      <c r="R20" s="31"/>
      <c r="S20" s="31"/>
      <c r="T20" s="31"/>
    </row>
    <row r="21" spans="1:20" ht="39" x14ac:dyDescent="0.25">
      <c r="A21" s="20" t="s">
        <v>46</v>
      </c>
      <c r="B21" s="23"/>
      <c r="C21" s="23"/>
      <c r="D21" s="23"/>
      <c r="E21" s="23"/>
      <c r="F21" s="23"/>
      <c r="G21" s="23"/>
      <c r="H21" s="23"/>
      <c r="I21" s="23"/>
      <c r="J21" s="23">
        <v>431.44499999999999</v>
      </c>
      <c r="K21" s="23"/>
      <c r="L21" s="23"/>
      <c r="M21" s="23"/>
      <c r="N21" s="23"/>
      <c r="O21" s="23"/>
      <c r="P21" s="43">
        <v>431.44499999999999</v>
      </c>
      <c r="Q21" s="31"/>
      <c r="R21" s="31"/>
      <c r="S21" s="31"/>
      <c r="T21" s="31"/>
    </row>
    <row r="22" spans="1:20" ht="51.75" x14ac:dyDescent="0.25">
      <c r="A22" s="20" t="s">
        <v>47</v>
      </c>
      <c r="B22" s="23"/>
      <c r="C22" s="23"/>
      <c r="D22" s="23"/>
      <c r="E22" s="23"/>
      <c r="F22" s="23"/>
      <c r="G22" s="23"/>
      <c r="H22" s="23"/>
      <c r="I22" s="23"/>
      <c r="J22" s="23"/>
      <c r="K22" s="23">
        <v>320.63200000000001</v>
      </c>
      <c r="L22" s="23"/>
      <c r="M22" s="23"/>
      <c r="N22" s="23"/>
      <c r="O22" s="23"/>
      <c r="P22" s="43">
        <v>320.63200000000001</v>
      </c>
      <c r="Q22" s="31"/>
      <c r="R22" s="31"/>
      <c r="S22" s="31"/>
      <c r="T22" s="31"/>
    </row>
    <row r="23" spans="1:20" x14ac:dyDescent="0.25">
      <c r="A23" s="21" t="s">
        <v>48</v>
      </c>
      <c r="B23" s="24">
        <v>332454.78696</v>
      </c>
      <c r="C23" s="24">
        <v>3647.7153199999998</v>
      </c>
      <c r="D23" s="24">
        <v>2179.9430000000002</v>
      </c>
      <c r="E23" s="24">
        <v>896.93</v>
      </c>
      <c r="F23" s="24">
        <v>673.68399999999997</v>
      </c>
      <c r="G23" s="24">
        <v>1819.01</v>
      </c>
      <c r="H23" s="24">
        <v>164.34200000000001</v>
      </c>
      <c r="I23" s="24">
        <v>932.11878999999999</v>
      </c>
      <c r="J23" s="24">
        <v>159846.14733000001</v>
      </c>
      <c r="K23" s="24">
        <v>5325.0650900000001</v>
      </c>
      <c r="L23" s="24">
        <v>6837.4023699999998</v>
      </c>
      <c r="M23" s="24">
        <v>2050.3029900000001</v>
      </c>
      <c r="N23" s="24">
        <v>17546.148649999999</v>
      </c>
      <c r="O23" s="24">
        <v>1069.0536300000001</v>
      </c>
      <c r="P23" s="43">
        <v>535442.65012999997</v>
      </c>
      <c r="Q23" s="39"/>
      <c r="R23" s="39"/>
      <c r="S23" s="39"/>
      <c r="T23" s="39"/>
    </row>
    <row r="24" spans="1:20" x14ac:dyDescent="0.25"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</row>
    <row r="25" spans="1:20" x14ac:dyDescent="0.25">
      <c r="A25" s="35" t="s">
        <v>28</v>
      </c>
      <c r="B25" s="44">
        <f>P23+Учреждения!B76</f>
        <v>2903109.0455399998</v>
      </c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</row>
    <row r="26" spans="1:20" ht="32.25" customHeight="1" x14ac:dyDescent="0.25">
      <c r="A26" s="35" t="str">
        <f>CONCATENATE("Остатки бюджетных средств на ",C2,"г.")</f>
        <v>Остатки бюджетных средств на 28.08.2023г.</v>
      </c>
      <c r="B26" s="44">
        <v>6774566.2000000002</v>
      </c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</row>
  </sheetData>
  <pageMargins left="0.23622047244094491" right="0.23622047244094491" top="0.74803149606299213" bottom="0.74803149606299213" header="0.31496062992125984" footer="0.31496062992125984"/>
  <pageSetup paperSize="9" scale="65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9</vt:i4>
      </vt:variant>
    </vt:vector>
  </HeadingPairs>
  <TitlesOfParts>
    <vt:vector size="11" baseType="lpstr">
      <vt:lpstr>Учреждения</vt:lpstr>
      <vt:lpstr>Муниципальные районы</vt:lpstr>
      <vt:lpstr>EndData</vt:lpstr>
      <vt:lpstr>EndData1</vt:lpstr>
      <vt:lpstr>EndData2</vt:lpstr>
      <vt:lpstr>StartData</vt:lpstr>
      <vt:lpstr>StartData1</vt:lpstr>
      <vt:lpstr>'Муниципальные районы'!Заголовки_для_печати</vt:lpstr>
      <vt:lpstr>Учреждения!Заголовки_для_печати</vt:lpstr>
      <vt:lpstr>'Муниципальные районы'!Область_печати</vt:lpstr>
      <vt:lpstr>Учреждения!Область_печати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2023-08-29T03:59:07Z</dcterms:modified>
</cp:coreProperties>
</file>