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Учреждения!$44:$45</definedName>
    <definedName name="_xlnm.Print_Area" localSheetId="1">'Муниципальные районы'!$A$1:$P$34</definedName>
    <definedName name="_xlnm.Print_Area" localSheetId="0">Учреждения!$A$1:$E$75</definedName>
  </definedNames>
  <calcPr calcId="162913"/>
</workbook>
</file>

<file path=xl/calcChain.xml><?xml version="1.0" encoding="utf-8"?>
<calcChain xmlns="http://schemas.openxmlformats.org/spreadsheetml/2006/main">
  <c r="B32" i="2" l="1"/>
  <c r="E40" i="1" s="1"/>
  <c r="E9" i="1"/>
  <c r="A2" i="2" l="1"/>
  <c r="B2" i="2" s="1"/>
  <c r="C2" i="2" s="1"/>
  <c r="A33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<sst xmlns="http://schemas.openxmlformats.org/spreadsheetml/2006/main" count="121" uniqueCount="119">
  <si>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</si>
  <si>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</si>
  <si>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</si>
  <si>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</si>
  <si>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</si>
  <si>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</si>
  <si>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</si>
  <si>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</si>
  <si>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</si>
  <si>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</si>
  <si>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</si>
  <si>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</si>
  <si>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</si>
  <si>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</si>
  <si>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</si>
  <si>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</si>
  <si>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</si>
  <si>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</si>
  <si>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</si>
  <si>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</si>
  <si>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</si>
  <si>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</si>
  <si>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</si>
  <si>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</si>
  <si>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</si>
  <si>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</si>
  <si>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</si>
  <si>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</si>
  <si>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</si>
  <si>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</si>
  <si>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</si>
  <si>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</si>
  <si>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</si>
  <si>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</si>
  <si>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</si>
  <si>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</si>
  <si>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</si>
  <si>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</si>
  <si>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</si>
  <si>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</si>
  <si>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</si>
  <si>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</si>
  <si>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</si>
  <si>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</si>
  <si>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</si>
  <si>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</si>
  <si>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</si>
  <si>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Не найдено значение на Закон 3 Любое по выбранному Основанию или ближайшее предыдущее утвержденное наименование</t>
  </si>
  <si>
    <t>Государственная поддержка отрасли культуры</t>
  </si>
  <si>
    <t>Государственная поддержка отрасли культуры (Модернизация региональных и муниципальных детских школ искусств по видам искусств путем их реконструкции и (или) капитального ремонта)</t>
  </si>
  <si>
    <t>Техническое оснащение региональных и муниципальных музеев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</si>
  <si>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</si>
  <si>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</si>
  <si>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</si>
  <si>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Всего:</t>
  </si>
  <si>
    <t>24.09.2023</t>
  </si>
  <si>
    <t>Законодательное Собрание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</si>
  <si>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</si>
  <si>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</si>
  <si>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</si>
  <si>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</si>
  <si>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</si>
  <si>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</si>
  <si>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</si>
  <si>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</si>
  <si>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</si>
  <si>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</si>
  <si>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</si>
  <si>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</si>
  <si>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</si>
  <si>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</si>
  <si>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</si>
  <si>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</si>
  <si>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</si>
  <si>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</si>
  <si>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</si>
  <si>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</si>
  <si>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</si>
  <si>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</si>
  <si>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</si>
  <si>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</si>
  <si>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</si>
  <si>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</si>
  <si>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ИТОГО</t>
  </si>
  <si>
    <t>18.09.2023</t>
  </si>
  <si>
    <t>Субсидии бюджетам субъектов Российской Федерации на выплату региональных социальных доплат к пенсии</t>
  </si>
  <si>
    <t>Субсидии бюджетам на реализацию мероприятий государственной программы Российской Федерации "Доступная среда"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</si>
  <si>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</si>
  <si>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</si>
  <si>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</si>
  <si>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</si>
  <si>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создание новых мест в общеобразовательных организациях, расположенных в сельской местности и поселках городского типа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</si>
  <si>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</si>
  <si>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региональных проектов модернизации первичного звена здравоохранения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</si>
  <si>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</si>
  <si>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</si>
  <si>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</si>
  <si>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</si>
  <si>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</si>
  <si>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</si>
  <si>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на реализацию программ формирования современной городской среды</t>
  </si>
  <si>
    <t>Субсидии бюджетам на техническое оснащение муниципальных музеев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</si>
  <si>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</si>
  <si>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</si>
  <si>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</si>
  <si>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</si>
  <si>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</si>
  <si>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</si>
  <si>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</si>
  <si>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</si>
  <si>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</si>
  <si>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</si>
  <si>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</si>
  <si>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</si>
  <si>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Перечисления из бюджетов субъектов Российской Федерации (в бюджеты субъектов Российской Федерации)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</si>
  <si>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Привлечение остатков средств на единый счет краевого бюджета с казначейских счетов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</si>
  <si>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</si>
  <si>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</si>
  <si>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24.09.2023)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</si>
</sst>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17" fillId="0" borderId="0"/>
    <xf numFmtId="0" fontId="17" fillId="0" borderId="0" applyNumberFormat="0" applyBorder="0" applyAlignment="0"/>
    <xf numFmtId="0" fontId="18" fillId="0" borderId="0"/>
    <xf numFmtId="0" fontId="18" fillId="0" borderId="0" applyNumberFormat="0" applyBorder="0" applyAlignment="0"/>
    <xf numFmtId="0" fontId="18" fillId="0" borderId="0"/>
    <xf numFmtId="0" fontId="18" fillId="0" borderId="0" applyNumberFormat="0" applyBorder="0" applyAlignment="0"/>
    <xf numFmtId="0" fontId="18" fillId="0" borderId="0"/>
    <xf numFmtId="0" fontId="18" fillId="0" borderId="0" applyNumberFormat="0" applyBorder="0" applyAlignment="0"/>
    <xf numFmtId="0" fontId="16" fillId="0" borderId="0"/>
  </cellStyleXfs>
  <cellXfs count="7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wrapText="1" shrinkToFit="1"/>
    </xf>
    <xf numFmtId="0" fontId="3" fillId="0" borderId="3" xfId="0" applyFont="1" applyBorder="1" applyAlignment="1">
      <alignment horizontal="left" wrapText="1" shrinkToFit="1"/>
    </xf>
    <xf numFmtId="0" fontId="0" fillId="0" borderId="0" xfId="0"/>
    <xf numFmtId="164" fontId="3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19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 shrinkToFit="1"/>
    </xf>
    <xf numFmtId="0" fontId="3" fillId="0" borderId="2" xfId="0" applyFont="1" applyBorder="1" applyAlignment="1">
      <alignment horizontal="left" wrapText="1" shrinkToFit="1"/>
    </xf>
    <xf numFmtId="0" fontId="3" fillId="0" borderId="3" xfId="0" applyFont="1" applyBorder="1" applyAlignment="1">
      <alignment horizontal="left" wrapText="1" shrinkToFi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49" fontId="20" fillId="0" borderId="4" xfId="1" applyNumberFormat="1" applyFont="1" applyFill="1" applyBorder="1" applyAlignment="1" applyProtection="1">
      <alignment horizontal="left" vertical="center" wrapText="1"/>
    </xf>
    <xf numFmtId="166" fontId="20" fillId="0" borderId="4" xfId="1" applyNumberFormat="1" applyFont="1" applyFill="1" applyBorder="1" applyAlignment="1" applyProtection="1">
      <alignment horizontal="right" vertical="center"/>
    </xf>
    <xf numFmtId="49" fontId="20" fillId="0" borderId="4" xfId="1" applyNumberFormat="1" applyFont="1" applyFill="1" applyBorder="1" applyAlignment="1" applyProtection="1">
      <alignment horizontal="left" vertical="center" wrapText="1" shrinkToFit="1"/>
    </xf>
    <xf numFmtId="0" fontId="3" fillId="0" borderId="7" xfId="0" applyFont="1" applyBorder="1" applyAlignment="1">
      <alignment horizontal="left" wrapText="1" shrinkToFit="1"/>
    </xf>
  </cellXfs>
  <cellStyles count="10">
    <cellStyle name="Обычный" xfId="0" builtinId="0"/>
    <cellStyle name="Обычный 2" xfId="2"/>
    <cellStyle name="Обычный 2 2" xfId="8"/>
    <cellStyle name="Обычный 2 3" xfId="6"/>
    <cellStyle name="Обычный 2 4" xfId="4"/>
    <cellStyle name="Обычный 3" xfId="1"/>
    <cellStyle name="Обычный 3 2" xfId="7"/>
    <cellStyle name="Обычный 3 3" xfId="5"/>
    <cellStyle name="Обычный 3 4" xfId="3"/>
    <cellStyle name="Обычный 4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view="pageBreakPreview" zoomScaleNormal="100" zoomScaleSheetLayoutView="100" workbookViewId="0">
      <selection activeCell="E5" sqref="E5"/>
    </sheetView>
  </sheetViews>
  <sheetFormatPr defaultColWidth="8.7109375" defaultRowHeight="15" x14ac:dyDescent="0.25"/>
  <cols>
    <col min="1" max="1" width="69.28515625" style="25" customWidth="1"/>
    <col min="2" max="2" width="13.85546875" style="25" customWidth="1"/>
    <col min="3" max="4" width="14.42578125" style="25" customWidth="1"/>
    <col min="5" max="5" width="12.42578125" style="25" customWidth="1"/>
    <col min="6" max="6" width="12.5703125" style="25" customWidth="1"/>
    <col min="7" max="7" width="16" style="25" bestFit="1" customWidth="1"/>
    <col min="8" max="8" width="8.7109375" style="25"/>
    <col min="9" max="9" width="10.140625" style="25" bestFit="1" customWidth="1"/>
    <col min="10" max="16384" width="8.7109375" style="25"/>
  </cols>
  <sheetData>
    <row r="1" spans="1:9" ht="15.75" x14ac:dyDescent="0.25">
      <c r="A1" s="60" t="s">
        <v>0</v>
      </c>
      <c r="B1" s="60"/>
      <c r="C1" s="60"/>
      <c r="D1" s="60"/>
      <c r="E1" s="60"/>
      <c r="F1" s="31" t="s">
        <v>84</v>
      </c>
      <c r="G1" s="32" t="str">
        <f>TEXT(F1,"[$-FC19]ДД ММММ")</f>
        <v>18 сентября</v>
      </c>
      <c r="H1" s="32" t="str">
        <f>TEXT(F1,"[$-FC19]ДД.ММ.ГГГ \г")</f>
        <v>18.09.2023 г</v>
      </c>
    </row>
    <row r="2" spans="1:9" ht="15.75" x14ac:dyDescent="0.25">
      <c r="A2" s="60" t="str">
        <f>CONCATENATE("с ",G1," по ",G2,"ода")</f>
        <v>с 18 сентября по 24 сентября 2023 года</v>
      </c>
      <c r="B2" s="60"/>
      <c r="C2" s="60"/>
      <c r="D2" s="60"/>
      <c r="E2" s="60"/>
      <c r="F2" s="31" t="s">
        <v>55</v>
      </c>
      <c r="G2" s="32" t="str">
        <f>TEXT(F2,"[$-FC19]ДД ММММ ГГГ \г")</f>
        <v>24 сентября 2023 г</v>
      </c>
      <c r="H2" s="32" t="str">
        <f>TEXT(F2,"[$-FC19]ДД.ММ.ГГГ \г")</f>
        <v>24.09.2023 г</v>
      </c>
      <c r="I2" s="33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61" t="str">
        <f>CONCATENATE("Остатки средств на ",H1,".")</f>
        <v>Остатки средств на 18.09.2023 г.</v>
      </c>
      <c r="B5" s="62"/>
      <c r="C5" s="62"/>
      <c r="D5" s="63"/>
      <c r="E5" s="8">
        <v>7688213.5999999996</v>
      </c>
      <c r="F5" s="33"/>
    </row>
    <row r="6" spans="1:9" x14ac:dyDescent="0.25">
      <c r="A6" s="52"/>
      <c r="B6" s="53"/>
      <c r="C6" s="53"/>
      <c r="D6" s="54"/>
      <c r="E6" s="8"/>
      <c r="F6" s="33"/>
    </row>
    <row r="7" spans="1:9" x14ac:dyDescent="0.25">
      <c r="A7" s="58" t="s">
        <v>2</v>
      </c>
      <c r="B7" s="59"/>
      <c r="C7" s="59"/>
      <c r="D7" s="59"/>
      <c r="E7" s="10"/>
    </row>
    <row r="8" spans="1:9" x14ac:dyDescent="0.25">
      <c r="A8" s="68" t="s">
        <v>115</v>
      </c>
      <c r="B8" s="59"/>
      <c r="C8" s="59"/>
      <c r="D8" s="59"/>
      <c r="E8" s="9">
        <v>-571276.30000000005</v>
      </c>
    </row>
    <row r="9" spans="1:9" x14ac:dyDescent="0.25">
      <c r="A9" s="69" t="s">
        <v>3</v>
      </c>
      <c r="B9" s="59"/>
      <c r="C9" s="59"/>
      <c r="D9" s="59"/>
      <c r="E9" s="11">
        <f>SUM(E10:E39)</f>
        <v>72823.800000000017</v>
      </c>
    </row>
    <row r="10" spans="1:9" x14ac:dyDescent="0.25">
      <c r="A10" s="70" t="s">
        <v>85</v>
      </c>
      <c r="B10" s="70"/>
      <c r="C10" s="70"/>
      <c r="D10" s="70"/>
      <c r="E10" s="71">
        <v>4502.3999999999996</v>
      </c>
      <c r="F10" s="33"/>
    </row>
    <row r="11" spans="1:9" x14ac:dyDescent="0.25">
      <c r="A11" s="70" t="s">
        <v>86</v>
      </c>
      <c r="B11" s="70"/>
      <c r="C11" s="70"/>
      <c r="D11" s="70"/>
      <c r="E11" s="71">
        <v>25512.1</v>
      </c>
      <c r="F11" s="33"/>
    </row>
    <row r="12" spans="1:9" ht="45.75" customHeight="1" x14ac:dyDescent="0.25">
      <c r="A12" s="72" t="s">
        <v>87</v>
      </c>
      <c r="B12" s="72"/>
      <c r="C12" s="72"/>
      <c r="D12" s="72"/>
      <c r="E12" s="71">
        <v>3319.5</v>
      </c>
      <c r="F12" s="33"/>
    </row>
    <row r="13" spans="1:9" ht="28.5" customHeight="1" x14ac:dyDescent="0.25">
      <c r="A13" s="70" t="s">
        <v>88</v>
      </c>
      <c r="B13" s="70"/>
      <c r="C13" s="70"/>
      <c r="D13" s="70"/>
      <c r="E13" s="71">
        <v>53.4</v>
      </c>
      <c r="F13" s="33"/>
    </row>
    <row r="14" spans="1:9" ht="44.25" customHeight="1" x14ac:dyDescent="0.25">
      <c r="A14" s="70" t="s">
        <v>89</v>
      </c>
      <c r="B14" s="70"/>
      <c r="C14" s="70"/>
      <c r="D14" s="70"/>
      <c r="E14" s="71">
        <v>4299</v>
      </c>
      <c r="F14" s="33"/>
    </row>
    <row r="15" spans="1:9" ht="29.25" customHeight="1" x14ac:dyDescent="0.25">
      <c r="A15" s="70" t="s">
        <v>90</v>
      </c>
      <c r="B15" s="70"/>
      <c r="C15" s="70"/>
      <c r="D15" s="70"/>
      <c r="E15" s="71">
        <v>260.8</v>
      </c>
      <c r="F15" s="33"/>
    </row>
    <row r="16" spans="1:9" ht="24" customHeight="1" x14ac:dyDescent="0.25">
      <c r="A16" s="70" t="s">
        <v>91</v>
      </c>
      <c r="B16" s="70"/>
      <c r="C16" s="70"/>
      <c r="D16" s="70"/>
      <c r="E16" s="71">
        <v>6498.6</v>
      </c>
    </row>
    <row r="17" spans="1:6" ht="29.25" customHeight="1" x14ac:dyDescent="0.25">
      <c r="A17" s="70" t="s">
        <v>92</v>
      </c>
      <c r="B17" s="70"/>
      <c r="C17" s="70"/>
      <c r="D17" s="70"/>
      <c r="E17" s="71">
        <v>4158.3</v>
      </c>
      <c r="F17" s="33"/>
    </row>
    <row r="18" spans="1:6" ht="26.25" customHeight="1" x14ac:dyDescent="0.25">
      <c r="A18" s="70" t="s">
        <v>93</v>
      </c>
      <c r="B18" s="70"/>
      <c r="C18" s="70"/>
      <c r="D18" s="70"/>
      <c r="E18" s="71">
        <v>551.29999999999995</v>
      </c>
      <c r="F18" s="33"/>
    </row>
    <row r="19" spans="1:6" ht="30" customHeight="1" x14ac:dyDescent="0.25">
      <c r="A19" s="70" t="s">
        <v>94</v>
      </c>
      <c r="B19" s="70"/>
      <c r="C19" s="70"/>
      <c r="D19" s="70"/>
      <c r="E19" s="71">
        <v>4914.7</v>
      </c>
      <c r="F19" s="33"/>
    </row>
    <row r="20" spans="1:6" ht="26.25" customHeight="1" x14ac:dyDescent="0.25">
      <c r="A20" s="70" t="s">
        <v>95</v>
      </c>
      <c r="B20" s="70"/>
      <c r="C20" s="70"/>
      <c r="D20" s="70"/>
      <c r="E20" s="71">
        <v>1676.9</v>
      </c>
      <c r="F20" s="33"/>
    </row>
    <row r="21" spans="1:6" ht="27.75" customHeight="1" x14ac:dyDescent="0.25">
      <c r="A21" s="70" t="s">
        <v>96</v>
      </c>
      <c r="B21" s="70"/>
      <c r="C21" s="70"/>
      <c r="D21" s="70"/>
      <c r="E21" s="71">
        <v>53.3</v>
      </c>
      <c r="F21" s="33"/>
    </row>
    <row r="22" spans="1:6" ht="29.25" customHeight="1" x14ac:dyDescent="0.25">
      <c r="A22" s="70" t="s">
        <v>97</v>
      </c>
      <c r="B22" s="70"/>
      <c r="C22" s="70"/>
      <c r="D22" s="70"/>
      <c r="E22" s="71">
        <v>30.5</v>
      </c>
      <c r="F22" s="33"/>
    </row>
    <row r="23" spans="1:6" ht="39" customHeight="1" x14ac:dyDescent="0.25">
      <c r="A23" s="70" t="s">
        <v>98</v>
      </c>
      <c r="B23" s="70"/>
      <c r="C23" s="70"/>
      <c r="D23" s="70"/>
      <c r="E23" s="71">
        <v>109.4</v>
      </c>
      <c r="F23" s="33"/>
    </row>
    <row r="24" spans="1:6" ht="35.25" customHeight="1" x14ac:dyDescent="0.25">
      <c r="A24" s="70" t="s">
        <v>99</v>
      </c>
      <c r="B24" s="70"/>
      <c r="C24" s="70"/>
      <c r="D24" s="70"/>
      <c r="E24" s="71">
        <v>31.9</v>
      </c>
    </row>
    <row r="25" spans="1:6" x14ac:dyDescent="0.25">
      <c r="A25" s="70" t="s">
        <v>100</v>
      </c>
      <c r="B25" s="70"/>
      <c r="C25" s="70"/>
      <c r="D25" s="70"/>
      <c r="E25" s="71">
        <v>6474.4</v>
      </c>
      <c r="F25" s="33"/>
    </row>
    <row r="26" spans="1:6" x14ac:dyDescent="0.25">
      <c r="A26" s="70" t="s">
        <v>101</v>
      </c>
      <c r="B26" s="70"/>
      <c r="C26" s="70"/>
      <c r="D26" s="70"/>
      <c r="E26" s="71">
        <v>825.8</v>
      </c>
      <c r="F26" s="33"/>
    </row>
    <row r="27" spans="1:6" ht="38.25" customHeight="1" x14ac:dyDescent="0.25">
      <c r="A27" s="70" t="s">
        <v>102</v>
      </c>
      <c r="B27" s="70"/>
      <c r="C27" s="70"/>
      <c r="D27" s="70"/>
      <c r="E27" s="71">
        <v>3.9</v>
      </c>
      <c r="F27" s="33"/>
    </row>
    <row r="28" spans="1:6" x14ac:dyDescent="0.25">
      <c r="A28" s="70" t="s">
        <v>103</v>
      </c>
      <c r="B28" s="70"/>
      <c r="C28" s="70"/>
      <c r="D28" s="70"/>
      <c r="E28" s="71">
        <v>444.6</v>
      </c>
      <c r="F28" s="33"/>
    </row>
    <row r="29" spans="1:6" x14ac:dyDescent="0.25">
      <c r="A29" s="70" t="s">
        <v>104</v>
      </c>
      <c r="B29" s="70"/>
      <c r="C29" s="70"/>
      <c r="D29" s="70"/>
      <c r="E29" s="71">
        <v>172.8</v>
      </c>
      <c r="F29" s="33"/>
    </row>
    <row r="30" spans="1:6" ht="45" customHeight="1" x14ac:dyDescent="0.25">
      <c r="A30" s="70" t="s">
        <v>105</v>
      </c>
      <c r="B30" s="70"/>
      <c r="C30" s="70"/>
      <c r="D30" s="70"/>
      <c r="E30" s="71">
        <v>1707.4</v>
      </c>
      <c r="F30" s="33"/>
    </row>
    <row r="31" spans="1:6" ht="23.25" customHeight="1" x14ac:dyDescent="0.25">
      <c r="A31" s="70" t="s">
        <v>106</v>
      </c>
      <c r="B31" s="70"/>
      <c r="C31" s="70"/>
      <c r="D31" s="70"/>
      <c r="E31" s="71">
        <v>137.80000000000001</v>
      </c>
      <c r="F31" s="33"/>
    </row>
    <row r="32" spans="1:6" ht="40.5" customHeight="1" x14ac:dyDescent="0.25">
      <c r="A32" s="70" t="s">
        <v>107</v>
      </c>
      <c r="B32" s="70"/>
      <c r="C32" s="70"/>
      <c r="D32" s="70"/>
      <c r="E32" s="71">
        <v>480</v>
      </c>
    </row>
    <row r="33" spans="1:9" ht="33" customHeight="1" x14ac:dyDescent="0.25">
      <c r="A33" s="70" t="s">
        <v>108</v>
      </c>
      <c r="B33" s="70"/>
      <c r="C33" s="70"/>
      <c r="D33" s="70"/>
      <c r="E33" s="71">
        <v>257.39999999999998</v>
      </c>
      <c r="F33" s="33"/>
    </row>
    <row r="34" spans="1:9" ht="54.75" customHeight="1" x14ac:dyDescent="0.25">
      <c r="A34" s="70" t="s">
        <v>109</v>
      </c>
      <c r="B34" s="70"/>
      <c r="C34" s="70"/>
      <c r="D34" s="70"/>
      <c r="E34" s="71">
        <v>322</v>
      </c>
      <c r="F34" s="33"/>
    </row>
    <row r="35" spans="1:9" ht="35.25" customHeight="1" x14ac:dyDescent="0.25">
      <c r="A35" s="70" t="s">
        <v>110</v>
      </c>
      <c r="B35" s="70"/>
      <c r="C35" s="70"/>
      <c r="D35" s="70"/>
      <c r="E35" s="71">
        <v>1129</v>
      </c>
      <c r="F35" s="33"/>
    </row>
    <row r="36" spans="1:9" ht="80.25" customHeight="1" x14ac:dyDescent="0.25">
      <c r="A36" s="70" t="s">
        <v>111</v>
      </c>
      <c r="B36" s="70"/>
      <c r="C36" s="70"/>
      <c r="D36" s="70"/>
      <c r="E36" s="71">
        <v>1890</v>
      </c>
      <c r="F36" s="33"/>
    </row>
    <row r="37" spans="1:9" ht="32.25" customHeight="1" x14ac:dyDescent="0.25">
      <c r="A37" s="70" t="s">
        <v>112</v>
      </c>
      <c r="B37" s="70"/>
      <c r="C37" s="70"/>
      <c r="D37" s="70"/>
      <c r="E37" s="71">
        <v>1312</v>
      </c>
      <c r="F37" s="33"/>
    </row>
    <row r="38" spans="1:9" ht="30.75" customHeight="1" x14ac:dyDescent="0.25">
      <c r="A38" s="70" t="s">
        <v>113</v>
      </c>
      <c r="B38" s="70"/>
      <c r="C38" s="70"/>
      <c r="D38" s="70"/>
      <c r="E38" s="71">
        <v>500</v>
      </c>
      <c r="F38" s="33"/>
    </row>
    <row r="39" spans="1:9" ht="61.5" customHeight="1" x14ac:dyDescent="0.25">
      <c r="A39" s="70" t="s">
        <v>114</v>
      </c>
      <c r="B39" s="70"/>
      <c r="C39" s="70"/>
      <c r="D39" s="70"/>
      <c r="E39" s="71">
        <v>1194.5999999999999</v>
      </c>
      <c r="F39" s="33"/>
    </row>
    <row r="40" spans="1:9" x14ac:dyDescent="0.25">
      <c r="A40" s="55" t="s">
        <v>116</v>
      </c>
      <c r="B40" s="56"/>
      <c r="C40" s="56"/>
      <c r="D40" s="57"/>
      <c r="E40" s="43">
        <f>'Муниципальные районы'!B33-Учреждения!E5+'Муниципальные районы'!B32</f>
        <v>-111434.28285999969</v>
      </c>
      <c r="F40" s="42"/>
      <c r="G40" s="42"/>
      <c r="H40" s="42"/>
      <c r="I40" s="42"/>
    </row>
    <row r="41" spans="1:9" x14ac:dyDescent="0.25">
      <c r="A41" s="46" t="s">
        <v>117</v>
      </c>
      <c r="B41" s="47"/>
      <c r="C41" s="47"/>
      <c r="D41" s="48"/>
      <c r="E41" s="44"/>
      <c r="F41" s="42"/>
      <c r="G41" s="45"/>
      <c r="H41" s="45"/>
      <c r="I41" s="45"/>
    </row>
    <row r="42" spans="1:9" ht="88.5" customHeight="1" x14ac:dyDescent="0.25">
      <c r="A42" s="49" t="s">
        <v>118</v>
      </c>
      <c r="B42" s="50"/>
      <c r="C42" s="50"/>
      <c r="D42" s="51"/>
      <c r="E42" s="44">
        <v>8964673.0999999996</v>
      </c>
      <c r="F42" s="42"/>
      <c r="G42" s="45"/>
      <c r="H42" s="45"/>
      <c r="I42" s="45"/>
    </row>
    <row r="43" spans="1:9" s="45" customFormat="1" ht="15.75" customHeight="1" x14ac:dyDescent="0.25">
      <c r="A43" s="73"/>
      <c r="B43" s="40"/>
      <c r="C43" s="40"/>
      <c r="D43" s="41"/>
      <c r="E43" s="44"/>
      <c r="F43" s="42"/>
    </row>
    <row r="44" spans="1:9" x14ac:dyDescent="0.25">
      <c r="A44" s="64" t="s">
        <v>12</v>
      </c>
      <c r="B44" s="66" t="s">
        <v>4</v>
      </c>
      <c r="C44" s="67" t="s">
        <v>5</v>
      </c>
      <c r="D44" s="67"/>
      <c r="E44" s="67"/>
    </row>
    <row r="45" spans="1:9" ht="90" x14ac:dyDescent="0.25">
      <c r="A45" s="65"/>
      <c r="B45" s="66"/>
      <c r="C45" s="12" t="s">
        <v>6</v>
      </c>
      <c r="D45" s="12" t="s">
        <v>7</v>
      </c>
      <c r="E45" s="12" t="s">
        <v>8</v>
      </c>
    </row>
    <row r="46" spans="1:9" x14ac:dyDescent="0.25">
      <c r="A46" s="13" t="s">
        <v>56</v>
      </c>
      <c r="B46" s="36">
        <v>6015.4009500000002</v>
      </c>
      <c r="C46" s="36">
        <v>5924.3359499999997</v>
      </c>
      <c r="D46" s="36"/>
      <c r="E46" s="36"/>
      <c r="F46" s="35"/>
    </row>
    <row r="47" spans="1:9" x14ac:dyDescent="0.25">
      <c r="A47" s="13" t="s">
        <v>57</v>
      </c>
      <c r="B47" s="36">
        <v>4876.5442400000002</v>
      </c>
      <c r="C47" s="36">
        <v>600</v>
      </c>
      <c r="D47" s="36">
        <v>300.00049999999999</v>
      </c>
      <c r="E47" s="36">
        <v>40</v>
      </c>
      <c r="F47" s="35"/>
    </row>
    <row r="48" spans="1:9" ht="30" x14ac:dyDescent="0.25">
      <c r="A48" s="13" t="s">
        <v>58</v>
      </c>
      <c r="B48" s="36">
        <v>15749.643760000001</v>
      </c>
      <c r="C48" s="36">
        <v>1354.8197700000001</v>
      </c>
      <c r="D48" s="36"/>
      <c r="E48" s="36"/>
      <c r="F48" s="35"/>
    </row>
    <row r="49" spans="1:6" ht="30" x14ac:dyDescent="0.25">
      <c r="A49" s="13" t="s">
        <v>59</v>
      </c>
      <c r="B49" s="36">
        <v>65722.151089999999</v>
      </c>
      <c r="C49" s="36"/>
      <c r="D49" s="36"/>
      <c r="E49" s="36"/>
      <c r="F49" s="35"/>
    </row>
    <row r="50" spans="1:6" x14ac:dyDescent="0.25">
      <c r="A50" s="13" t="s">
        <v>60</v>
      </c>
      <c r="B50" s="36">
        <v>77770.497130000003</v>
      </c>
      <c r="C50" s="36"/>
      <c r="D50" s="36"/>
      <c r="E50" s="36"/>
      <c r="F50" s="35"/>
    </row>
    <row r="51" spans="1:6" x14ac:dyDescent="0.25">
      <c r="A51" s="13" t="s">
        <v>61</v>
      </c>
      <c r="B51" s="36">
        <v>192207.83760999999</v>
      </c>
      <c r="C51" s="36">
        <v>5512</v>
      </c>
      <c r="D51" s="36"/>
      <c r="E51" s="36"/>
      <c r="F51" s="35"/>
    </row>
    <row r="52" spans="1:6" x14ac:dyDescent="0.25">
      <c r="A52" s="13" t="s">
        <v>62</v>
      </c>
      <c r="B52" s="36">
        <v>22379.65782</v>
      </c>
      <c r="C52" s="36"/>
      <c r="D52" s="36"/>
      <c r="E52" s="36">
        <v>79.38</v>
      </c>
      <c r="F52" s="35"/>
    </row>
    <row r="53" spans="1:6" x14ac:dyDescent="0.25">
      <c r="A53" s="13" t="s">
        <v>63</v>
      </c>
      <c r="B53" s="36">
        <v>95437.641369999998</v>
      </c>
      <c r="C53" s="36">
        <v>-437.03742999999997</v>
      </c>
      <c r="D53" s="36">
        <v>-250.81021999999999</v>
      </c>
      <c r="E53" s="36">
        <v>5753.6318799999999</v>
      </c>
      <c r="F53" s="35"/>
    </row>
    <row r="54" spans="1:6" ht="30" x14ac:dyDescent="0.25">
      <c r="A54" s="13" t="s">
        <v>64</v>
      </c>
      <c r="B54" s="36">
        <v>101799.63471</v>
      </c>
      <c r="C54" s="36"/>
      <c r="D54" s="36"/>
      <c r="E54" s="36">
        <v>81126.97047</v>
      </c>
      <c r="F54" s="35"/>
    </row>
    <row r="55" spans="1:6" x14ac:dyDescent="0.25">
      <c r="A55" s="13" t="s">
        <v>65</v>
      </c>
      <c r="B55" s="36">
        <v>7775.2678999999998</v>
      </c>
      <c r="C55" s="36"/>
      <c r="D55" s="36">
        <v>726.94484</v>
      </c>
      <c r="E55" s="36"/>
      <c r="F55" s="35"/>
    </row>
    <row r="56" spans="1:6" x14ac:dyDescent="0.25">
      <c r="A56" s="13" t="s">
        <v>66</v>
      </c>
      <c r="B56" s="36">
        <v>51063.240169999997</v>
      </c>
      <c r="C56" s="36">
        <v>22000</v>
      </c>
      <c r="D56" s="36"/>
      <c r="E56" s="36"/>
      <c r="F56" s="35"/>
    </row>
    <row r="57" spans="1:6" x14ac:dyDescent="0.25">
      <c r="A57" s="13" t="s">
        <v>67</v>
      </c>
      <c r="B57" s="36">
        <v>19670.998039999999</v>
      </c>
      <c r="C57" s="36">
        <v>3000</v>
      </c>
      <c r="D57" s="36"/>
      <c r="E57" s="36"/>
      <c r="F57" s="35"/>
    </row>
    <row r="58" spans="1:6" ht="30" x14ac:dyDescent="0.25">
      <c r="A58" s="13" t="s">
        <v>68</v>
      </c>
      <c r="B58" s="36">
        <v>72.369690000000006</v>
      </c>
      <c r="C58" s="36"/>
      <c r="D58" s="36">
        <v>40</v>
      </c>
      <c r="E58" s="36"/>
      <c r="F58" s="35"/>
    </row>
    <row r="59" spans="1:6" x14ac:dyDescent="0.25">
      <c r="A59" s="13" t="s">
        <v>69</v>
      </c>
      <c r="B59" s="36">
        <v>9843.5247600000002</v>
      </c>
      <c r="C59" s="36">
        <v>1600</v>
      </c>
      <c r="D59" s="36"/>
      <c r="E59" s="36">
        <v>1440.07023</v>
      </c>
      <c r="F59" s="35"/>
    </row>
    <row r="60" spans="1:6" x14ac:dyDescent="0.25">
      <c r="A60" s="13" t="s">
        <v>70</v>
      </c>
      <c r="B60" s="36">
        <v>251947.12929000001</v>
      </c>
      <c r="C60" s="36">
        <v>1500</v>
      </c>
      <c r="D60" s="36">
        <v>220</v>
      </c>
      <c r="E60" s="36"/>
      <c r="F60" s="35"/>
    </row>
    <row r="61" spans="1:6" ht="30" x14ac:dyDescent="0.25">
      <c r="A61" s="13" t="s">
        <v>71</v>
      </c>
      <c r="B61" s="36">
        <v>4500</v>
      </c>
      <c r="C61" s="36">
        <v>3500</v>
      </c>
      <c r="D61" s="36"/>
      <c r="E61" s="36"/>
      <c r="F61" s="35"/>
    </row>
    <row r="62" spans="1:6" x14ac:dyDescent="0.25">
      <c r="A62" s="13" t="s">
        <v>72</v>
      </c>
      <c r="B62" s="36">
        <v>46.930999999999997</v>
      </c>
      <c r="C62" s="36"/>
      <c r="D62" s="36"/>
      <c r="E62" s="36"/>
      <c r="F62" s="35"/>
    </row>
    <row r="63" spans="1:6" x14ac:dyDescent="0.25">
      <c r="A63" s="13" t="s">
        <v>73</v>
      </c>
      <c r="B63" s="36">
        <v>69.921000000000006</v>
      </c>
      <c r="C63" s="36">
        <v>69.921000000000006</v>
      </c>
      <c r="D63" s="36"/>
      <c r="E63" s="36"/>
      <c r="F63" s="35"/>
    </row>
    <row r="64" spans="1:6" x14ac:dyDescent="0.25">
      <c r="A64" s="13" t="s">
        <v>74</v>
      </c>
      <c r="B64" s="36">
        <v>32</v>
      </c>
      <c r="C64" s="36"/>
      <c r="D64" s="36"/>
      <c r="E64" s="36"/>
      <c r="F64" s="35"/>
    </row>
    <row r="65" spans="1:6" x14ac:dyDescent="0.25">
      <c r="A65" s="13" t="s">
        <v>75</v>
      </c>
      <c r="B65" s="36">
        <v>47314.117709999999</v>
      </c>
      <c r="C65" s="36"/>
      <c r="D65" s="36"/>
      <c r="E65" s="36"/>
      <c r="F65" s="35"/>
    </row>
    <row r="66" spans="1:6" x14ac:dyDescent="0.25">
      <c r="A66" s="13" t="s">
        <v>76</v>
      </c>
      <c r="B66" s="36">
        <v>3081.4839999999999</v>
      </c>
      <c r="C66" s="36"/>
      <c r="D66" s="36"/>
      <c r="E66" s="36"/>
      <c r="F66" s="35"/>
    </row>
    <row r="67" spans="1:6" x14ac:dyDescent="0.25">
      <c r="A67" s="13" t="s">
        <v>77</v>
      </c>
      <c r="B67" s="36">
        <v>5170.3595599999999</v>
      </c>
      <c r="C67" s="36">
        <v>5000</v>
      </c>
      <c r="D67" s="36"/>
      <c r="E67" s="36"/>
      <c r="F67" s="35"/>
    </row>
    <row r="68" spans="1:6" x14ac:dyDescent="0.25">
      <c r="A68" s="13" t="s">
        <v>78</v>
      </c>
      <c r="B68" s="36">
        <v>30552.511999999999</v>
      </c>
      <c r="C68" s="36"/>
      <c r="D68" s="36"/>
      <c r="E68" s="36"/>
      <c r="F68" s="35"/>
    </row>
    <row r="69" spans="1:6" ht="30" x14ac:dyDescent="0.25">
      <c r="A69" s="13" t="s">
        <v>79</v>
      </c>
      <c r="B69" s="36">
        <v>855.84442999999999</v>
      </c>
      <c r="C69" s="36">
        <v>852.44443000000001</v>
      </c>
      <c r="D69" s="36"/>
      <c r="E69" s="36"/>
      <c r="F69" s="35"/>
    </row>
    <row r="70" spans="1:6" ht="30" x14ac:dyDescent="0.25">
      <c r="A70" s="13" t="s">
        <v>80</v>
      </c>
      <c r="B70" s="36">
        <v>2548.9834300000002</v>
      </c>
      <c r="C70" s="36"/>
      <c r="D70" s="36"/>
      <c r="E70" s="36"/>
      <c r="F70" s="35"/>
    </row>
    <row r="71" spans="1:6" ht="30" x14ac:dyDescent="0.25">
      <c r="A71" s="13" t="s">
        <v>81</v>
      </c>
      <c r="B71" s="36">
        <v>496.20614999999998</v>
      </c>
      <c r="C71" s="36">
        <v>68</v>
      </c>
      <c r="D71" s="36"/>
      <c r="E71" s="36"/>
      <c r="F71" s="35"/>
    </row>
    <row r="72" spans="1:6" x14ac:dyDescent="0.25">
      <c r="A72" s="13" t="s">
        <v>82</v>
      </c>
      <c r="B72" s="36">
        <v>50</v>
      </c>
      <c r="C72" s="36">
        <v>50</v>
      </c>
      <c r="D72" s="36"/>
      <c r="E72" s="36"/>
      <c r="F72" s="35"/>
    </row>
    <row r="73" spans="1:6" x14ac:dyDescent="0.25">
      <c r="A73" s="14" t="s">
        <v>83</v>
      </c>
      <c r="B73" s="37">
        <v>1017049.89781</v>
      </c>
      <c r="C73" s="37">
        <v>50594.483719999997</v>
      </c>
      <c r="D73" s="37">
        <v>1036.1351199999999</v>
      </c>
      <c r="E73" s="37">
        <v>88440.052580000003</v>
      </c>
      <c r="F73" s="35"/>
    </row>
    <row r="74" spans="1:6" x14ac:dyDescent="0.25">
      <c r="B74" s="35"/>
      <c r="C74" s="35"/>
      <c r="D74" s="35"/>
      <c r="E74" s="35"/>
    </row>
  </sheetData>
  <mergeCells count="43">
    <mergeCell ref="A19:D19"/>
    <mergeCell ref="A1:E1"/>
    <mergeCell ref="A2:E2"/>
    <mergeCell ref="A5:D5"/>
    <mergeCell ref="A44:A45"/>
    <mergeCell ref="B44:B45"/>
    <mergeCell ref="C44:E44"/>
    <mergeCell ref="A8:D8"/>
    <mergeCell ref="A9:D9"/>
    <mergeCell ref="A24:D24"/>
    <mergeCell ref="A20:D20"/>
    <mergeCell ref="A21:D21"/>
    <mergeCell ref="A22:D22"/>
    <mergeCell ref="A23:D23"/>
    <mergeCell ref="A29:D29"/>
    <mergeCell ref="A25:D25"/>
    <mergeCell ref="A26:D26"/>
    <mergeCell ref="A27:D27"/>
    <mergeCell ref="A28:D28"/>
    <mergeCell ref="A35:D35"/>
    <mergeCell ref="A36:D36"/>
    <mergeCell ref="A37:D37"/>
    <mergeCell ref="A38:D38"/>
    <mergeCell ref="A30:D30"/>
    <mergeCell ref="A31:D31"/>
    <mergeCell ref="A32:D32"/>
    <mergeCell ref="A33:D33"/>
    <mergeCell ref="A41:D41"/>
    <mergeCell ref="A42:D42"/>
    <mergeCell ref="A6:D6"/>
    <mergeCell ref="A40:D40"/>
    <mergeCell ref="A10:D10"/>
    <mergeCell ref="A11:D11"/>
    <mergeCell ref="A12:D12"/>
    <mergeCell ref="A13:D13"/>
    <mergeCell ref="A7:D7"/>
    <mergeCell ref="A14:D14"/>
    <mergeCell ref="A15:D15"/>
    <mergeCell ref="A16:D16"/>
    <mergeCell ref="A17:D17"/>
    <mergeCell ref="A18:D18"/>
    <mergeCell ref="A39:D39"/>
    <mergeCell ref="A34:D3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topLeftCell="A25" zoomScaleNormal="100" zoomScaleSheetLayoutView="100" workbookViewId="0">
      <selection activeCell="B33" sqref="B33"/>
    </sheetView>
  </sheetViews>
  <sheetFormatPr defaultColWidth="8.7109375" defaultRowHeight="15" x14ac:dyDescent="0.25"/>
  <cols>
    <col min="1" max="1" width="38.28515625" style="25" customWidth="1"/>
    <col min="2" max="2" width="13.140625" style="25" customWidth="1"/>
    <col min="3" max="3" width="10.5703125" style="25" customWidth="1"/>
    <col min="4" max="4" width="11.42578125" style="25" customWidth="1"/>
    <col min="5" max="5" width="13.140625" style="25" customWidth="1"/>
    <col min="6" max="6" width="12.140625" style="25" customWidth="1"/>
    <col min="7" max="7" width="12.5703125" style="25" customWidth="1"/>
    <col min="8" max="8" width="12.7109375" style="25" customWidth="1"/>
    <col min="9" max="9" width="10.85546875" style="25" customWidth="1"/>
    <col min="10" max="10" width="12.7109375" style="25" customWidth="1"/>
    <col min="11" max="11" width="11" style="25" customWidth="1"/>
    <col min="12" max="13" width="11.85546875" style="25" customWidth="1"/>
    <col min="14" max="14" width="11.140625" style="25" customWidth="1"/>
    <col min="15" max="15" width="11.5703125" style="25" customWidth="1"/>
    <col min="16" max="16384" width="8.7109375" style="25"/>
  </cols>
  <sheetData>
    <row r="1" spans="1:20" s="22" customFormat="1" ht="15.75" x14ac:dyDescent="0.25">
      <c r="A1" s="21" t="s">
        <v>55</v>
      </c>
      <c r="C1" s="23" t="s">
        <v>11</v>
      </c>
    </row>
    <row r="2" spans="1:20" x14ac:dyDescent="0.25">
      <c r="A2" s="24" t="str">
        <f>TEXT(EndData2,"[$-FC19]ДД.ММ.ГГГ")</f>
        <v>24.09.2023</v>
      </c>
      <c r="B2" s="24">
        <f>A2+1</f>
        <v>45194</v>
      </c>
      <c r="C2" s="20" t="str">
        <f>TEXT(B2,"[$-FC19]ДД.ММ.ГГГ")</f>
        <v>25.09.2023</v>
      </c>
      <c r="P2" s="26" t="s">
        <v>10</v>
      </c>
    </row>
    <row r="3" spans="1:20" ht="51.75" customHeight="1" x14ac:dyDescent="0.25">
      <c r="A3" s="17" t="s">
        <v>13</v>
      </c>
      <c r="B3" s="27" t="s">
        <v>14</v>
      </c>
      <c r="C3" s="28" t="s">
        <v>15</v>
      </c>
      <c r="D3" s="28" t="s">
        <v>16</v>
      </c>
      <c r="E3" s="28" t="s">
        <v>17</v>
      </c>
      <c r="F3" s="28" t="s">
        <v>18</v>
      </c>
      <c r="G3" s="28" t="s">
        <v>19</v>
      </c>
      <c r="H3" s="28" t="s">
        <v>20</v>
      </c>
      <c r="I3" s="28" t="s">
        <v>21</v>
      </c>
      <c r="J3" s="28" t="s">
        <v>22</v>
      </c>
      <c r="K3" s="28" t="s">
        <v>23</v>
      </c>
      <c r="L3" s="28" t="s">
        <v>24</v>
      </c>
      <c r="M3" s="28" t="s">
        <v>25</v>
      </c>
      <c r="N3" s="28" t="s">
        <v>26</v>
      </c>
      <c r="O3" s="28" t="s">
        <v>27</v>
      </c>
      <c r="P3" s="29" t="s">
        <v>9</v>
      </c>
    </row>
    <row r="4" spans="1:20" ht="26.25" x14ac:dyDescent="0.25">
      <c r="A4" s="15" t="s">
        <v>29</v>
      </c>
      <c r="B4" s="18">
        <v>4960.0249999999996</v>
      </c>
      <c r="C4" s="18">
        <v>1613.5</v>
      </c>
      <c r="D4" s="18">
        <v>1177.29061</v>
      </c>
      <c r="E4" s="18">
        <v>239.69399999999999</v>
      </c>
      <c r="F4" s="18"/>
      <c r="G4" s="18"/>
      <c r="H4" s="18"/>
      <c r="I4" s="18"/>
      <c r="J4" s="18">
        <v>3201.75848</v>
      </c>
      <c r="K4" s="18"/>
      <c r="L4" s="18"/>
      <c r="M4" s="18"/>
      <c r="N4" s="18"/>
      <c r="O4" s="18"/>
      <c r="P4" s="38">
        <v>11192.26809</v>
      </c>
      <c r="Q4" s="26"/>
      <c r="R4" s="26"/>
      <c r="S4" s="26"/>
      <c r="T4" s="26"/>
    </row>
    <row r="5" spans="1:20" ht="39" x14ac:dyDescent="0.25">
      <c r="A5" s="15" t="s">
        <v>30</v>
      </c>
      <c r="B5" s="18">
        <v>465.44974000000002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38">
        <v>465.44974000000002</v>
      </c>
      <c r="Q5" s="26"/>
      <c r="R5" s="26"/>
      <c r="S5" s="26"/>
      <c r="T5" s="26"/>
    </row>
    <row r="6" spans="1:20" ht="102.75" x14ac:dyDescent="0.25">
      <c r="A6" s="15" t="s">
        <v>31</v>
      </c>
      <c r="B6" s="18">
        <v>15128.806060000001</v>
      </c>
      <c r="C6" s="18">
        <v>5345.3519999999999</v>
      </c>
      <c r="D6" s="18"/>
      <c r="E6" s="18">
        <v>-84.275000000000006</v>
      </c>
      <c r="F6" s="18"/>
      <c r="G6" s="18"/>
      <c r="H6" s="18"/>
      <c r="I6" s="18"/>
      <c r="J6" s="18"/>
      <c r="K6" s="18"/>
      <c r="L6" s="18">
        <v>2625.3315400000001</v>
      </c>
      <c r="M6" s="18"/>
      <c r="N6" s="18"/>
      <c r="O6" s="18">
        <v>-110.83799999999999</v>
      </c>
      <c r="P6" s="38">
        <v>22904.3766</v>
      </c>
      <c r="Q6" s="26"/>
      <c r="R6" s="26"/>
      <c r="S6" s="26"/>
      <c r="T6" s="26"/>
    </row>
    <row r="7" spans="1:20" ht="77.25" x14ac:dyDescent="0.25">
      <c r="A7" s="15" t="s">
        <v>32</v>
      </c>
      <c r="B7" s="18"/>
      <c r="C7" s="18">
        <v>200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38">
        <v>200</v>
      </c>
      <c r="Q7" s="26"/>
      <c r="R7" s="26"/>
      <c r="S7" s="26"/>
      <c r="T7" s="26"/>
    </row>
    <row r="8" spans="1:20" ht="90" x14ac:dyDescent="0.25">
      <c r="A8" s="15" t="s">
        <v>33</v>
      </c>
      <c r="B8" s="18"/>
      <c r="C8" s="18"/>
      <c r="D8" s="18"/>
      <c r="E8" s="18"/>
      <c r="F8" s="18"/>
      <c r="G8" s="18"/>
      <c r="H8" s="18"/>
      <c r="I8" s="18"/>
      <c r="J8" s="18">
        <v>42.643000000000001</v>
      </c>
      <c r="K8" s="18"/>
      <c r="L8" s="18"/>
      <c r="M8" s="18"/>
      <c r="N8" s="18"/>
      <c r="O8" s="18"/>
      <c r="P8" s="38">
        <v>42.643000000000001</v>
      </c>
      <c r="Q8" s="26"/>
      <c r="R8" s="26"/>
      <c r="S8" s="26"/>
      <c r="T8" s="26"/>
    </row>
    <row r="9" spans="1:20" ht="319.5" x14ac:dyDescent="0.25">
      <c r="A9" s="15" t="s">
        <v>34</v>
      </c>
      <c r="B9" s="18"/>
      <c r="C9" s="18"/>
      <c r="D9" s="18"/>
      <c r="E9" s="18"/>
      <c r="F9" s="18"/>
      <c r="G9" s="18"/>
      <c r="H9" s="18">
        <v>132.602</v>
      </c>
      <c r="I9" s="18"/>
      <c r="J9" s="18">
        <v>4086.8960000000002</v>
      </c>
      <c r="K9" s="18"/>
      <c r="L9" s="18"/>
      <c r="M9" s="18"/>
      <c r="N9" s="18"/>
      <c r="O9" s="18"/>
      <c r="P9" s="38">
        <v>4219.4979999999996</v>
      </c>
      <c r="Q9" s="26"/>
      <c r="R9" s="26"/>
      <c r="S9" s="26"/>
      <c r="T9" s="26"/>
    </row>
    <row r="10" spans="1:20" ht="153.75" x14ac:dyDescent="0.25">
      <c r="A10" s="15" t="s">
        <v>35</v>
      </c>
      <c r="B10" s="18"/>
      <c r="C10" s="18"/>
      <c r="D10" s="18"/>
      <c r="E10" s="18">
        <v>12483.7</v>
      </c>
      <c r="F10" s="18"/>
      <c r="G10" s="18"/>
      <c r="H10" s="18"/>
      <c r="I10" s="18"/>
      <c r="J10" s="18"/>
      <c r="K10" s="18"/>
      <c r="L10" s="18"/>
      <c r="M10" s="18">
        <v>5661.0360000000001</v>
      </c>
      <c r="N10" s="18">
        <v>12288.899960000001</v>
      </c>
      <c r="O10" s="18"/>
      <c r="P10" s="38">
        <v>30433.63596</v>
      </c>
      <c r="Q10" s="26"/>
      <c r="R10" s="26"/>
      <c r="S10" s="26"/>
      <c r="T10" s="26"/>
    </row>
    <row r="11" spans="1:20" ht="90" x14ac:dyDescent="0.25">
      <c r="A11" s="15" t="s">
        <v>36</v>
      </c>
      <c r="B11" s="18">
        <v>2857.4865500000001</v>
      </c>
      <c r="C11" s="18"/>
      <c r="D11" s="18"/>
      <c r="E11" s="18">
        <v>700</v>
      </c>
      <c r="F11" s="18"/>
      <c r="G11" s="18"/>
      <c r="H11" s="18">
        <v>102.26</v>
      </c>
      <c r="I11" s="18"/>
      <c r="J11" s="18"/>
      <c r="K11" s="18"/>
      <c r="L11" s="18"/>
      <c r="M11" s="18">
        <v>1359.41</v>
      </c>
      <c r="N11" s="18">
        <v>905.6</v>
      </c>
      <c r="O11" s="18"/>
      <c r="P11" s="38">
        <v>5924.7565500000001</v>
      </c>
      <c r="Q11" s="26"/>
      <c r="R11" s="26"/>
      <c r="S11" s="26"/>
      <c r="T11" s="26"/>
    </row>
    <row r="12" spans="1:20" ht="128.25" x14ac:dyDescent="0.25">
      <c r="A12" s="15" t="s">
        <v>37</v>
      </c>
      <c r="B12" s="18">
        <v>11.431839999999999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38">
        <v>11.431839999999999</v>
      </c>
      <c r="Q12" s="26"/>
      <c r="R12" s="26"/>
      <c r="S12" s="26"/>
      <c r="T12" s="26"/>
    </row>
    <row r="13" spans="1:20" ht="115.5" x14ac:dyDescent="0.25">
      <c r="A13" s="15" t="s">
        <v>38</v>
      </c>
      <c r="B13" s="18"/>
      <c r="C13" s="18"/>
      <c r="D13" s="18"/>
      <c r="E13" s="18">
        <v>200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38">
        <v>200</v>
      </c>
      <c r="Q13" s="26"/>
      <c r="R13" s="26"/>
      <c r="S13" s="26"/>
      <c r="T13" s="26"/>
    </row>
    <row r="14" spans="1:20" ht="115.5" x14ac:dyDescent="0.25">
      <c r="A14" s="15" t="s">
        <v>39</v>
      </c>
      <c r="B14" s="18"/>
      <c r="C14" s="18"/>
      <c r="D14" s="18"/>
      <c r="E14" s="18">
        <v>5261</v>
      </c>
      <c r="F14" s="18"/>
      <c r="G14" s="18"/>
      <c r="H14" s="18"/>
      <c r="I14" s="18">
        <v>904</v>
      </c>
      <c r="J14" s="18"/>
      <c r="K14" s="18"/>
      <c r="L14" s="18"/>
      <c r="M14" s="18">
        <v>3355.26</v>
      </c>
      <c r="N14" s="18">
        <v>4500</v>
      </c>
      <c r="O14" s="18"/>
      <c r="P14" s="38">
        <v>14020.26</v>
      </c>
      <c r="Q14" s="26"/>
      <c r="R14" s="26"/>
      <c r="S14" s="26"/>
      <c r="T14" s="26"/>
    </row>
    <row r="15" spans="1:20" ht="64.5" x14ac:dyDescent="0.25">
      <c r="A15" s="15" t="s">
        <v>40</v>
      </c>
      <c r="B15" s="18">
        <v>102.36248999999999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38">
        <v>102.36248999999999</v>
      </c>
      <c r="Q15" s="26"/>
      <c r="R15" s="26"/>
      <c r="S15" s="26"/>
      <c r="T15" s="26"/>
    </row>
    <row r="16" spans="1:20" ht="90" x14ac:dyDescent="0.25">
      <c r="A16" s="15" t="s">
        <v>41</v>
      </c>
      <c r="B16" s="18">
        <v>1853.81476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>
        <v>78.900000000000006</v>
      </c>
      <c r="N16" s="18">
        <v>100</v>
      </c>
      <c r="O16" s="18"/>
      <c r="P16" s="38">
        <v>2032.7147600000001</v>
      </c>
      <c r="Q16" s="26"/>
      <c r="R16" s="26"/>
      <c r="S16" s="26"/>
      <c r="T16" s="26"/>
    </row>
    <row r="17" spans="1:20" ht="51.75" x14ac:dyDescent="0.25">
      <c r="A17" s="15" t="s">
        <v>42</v>
      </c>
      <c r="B17" s="18">
        <v>584.20867999999996</v>
      </c>
      <c r="C17" s="18">
        <v>174.554</v>
      </c>
      <c r="D17" s="18">
        <v>106.18235</v>
      </c>
      <c r="E17" s="18"/>
      <c r="F17" s="18"/>
      <c r="G17" s="18"/>
      <c r="H17" s="18">
        <v>68.215000000000003</v>
      </c>
      <c r="I17" s="18"/>
      <c r="J17" s="18"/>
      <c r="K17" s="18"/>
      <c r="L17" s="18"/>
      <c r="M17" s="18"/>
      <c r="N17" s="18"/>
      <c r="O17" s="18"/>
      <c r="P17" s="38">
        <v>933.16003000000001</v>
      </c>
      <c r="Q17" s="26"/>
      <c r="R17" s="26"/>
      <c r="S17" s="26"/>
      <c r="T17" s="26"/>
    </row>
    <row r="18" spans="1:20" ht="90" x14ac:dyDescent="0.25">
      <c r="A18" s="15" t="s">
        <v>43</v>
      </c>
      <c r="B18" s="18">
        <v>32015.725450000002</v>
      </c>
      <c r="C18" s="18"/>
      <c r="D18" s="18"/>
      <c r="E18" s="18">
        <v>1558.4872800000001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38">
        <v>33574.212729999999</v>
      </c>
      <c r="Q18" s="26"/>
      <c r="R18" s="26"/>
      <c r="S18" s="26"/>
      <c r="T18" s="26"/>
    </row>
    <row r="19" spans="1:20" ht="102.75" x14ac:dyDescent="0.25">
      <c r="A19" s="15" t="s">
        <v>44</v>
      </c>
      <c r="B19" s="18"/>
      <c r="C19" s="18"/>
      <c r="D19" s="18">
        <v>90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38">
        <v>90</v>
      </c>
      <c r="Q19" s="26"/>
      <c r="R19" s="26"/>
      <c r="S19" s="26"/>
      <c r="T19" s="26"/>
    </row>
    <row r="20" spans="1:20" ht="64.5" x14ac:dyDescent="0.25">
      <c r="A20" s="15" t="s">
        <v>45</v>
      </c>
      <c r="B20" s="18"/>
      <c r="C20" s="18">
        <v>1.0000000000000001E-5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38">
        <v>1.0000000000000001E-5</v>
      </c>
      <c r="Q20" s="26"/>
      <c r="R20" s="26"/>
      <c r="S20" s="26"/>
      <c r="T20" s="26"/>
    </row>
    <row r="21" spans="1:20" ht="64.5" x14ac:dyDescent="0.25">
      <c r="A21" s="15" t="s">
        <v>46</v>
      </c>
      <c r="B21" s="18">
        <v>1817.64159</v>
      </c>
      <c r="C21" s="18">
        <v>641.52057000000002</v>
      </c>
      <c r="D21" s="18">
        <v>53.460039999999999</v>
      </c>
      <c r="E21" s="18">
        <v>53.460039999999999</v>
      </c>
      <c r="F21" s="18"/>
      <c r="G21" s="18"/>
      <c r="H21" s="18"/>
      <c r="I21" s="18"/>
      <c r="J21" s="18">
        <v>213.84018</v>
      </c>
      <c r="K21" s="18">
        <v>53.460039999999999</v>
      </c>
      <c r="L21" s="18"/>
      <c r="M21" s="18"/>
      <c r="N21" s="18"/>
      <c r="O21" s="18"/>
      <c r="P21" s="38">
        <v>2833.3824599999998</v>
      </c>
      <c r="Q21" s="26"/>
      <c r="R21" s="26"/>
      <c r="S21" s="26"/>
      <c r="T21" s="26"/>
    </row>
    <row r="22" spans="1:20" ht="39" x14ac:dyDescent="0.25">
      <c r="A22" s="15" t="s">
        <v>47</v>
      </c>
      <c r="B22" s="18">
        <v>23130.799999999999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38">
        <v>23130.799999999999</v>
      </c>
      <c r="Q22" s="26"/>
      <c r="R22" s="26"/>
      <c r="S22" s="26"/>
      <c r="T22" s="26"/>
    </row>
    <row r="23" spans="1:20" ht="26.25" x14ac:dyDescent="0.25">
      <c r="A23" s="15" t="s">
        <v>48</v>
      </c>
      <c r="B23" s="18"/>
      <c r="C23" s="18"/>
      <c r="D23" s="18"/>
      <c r="E23" s="18">
        <v>1779.07816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38">
        <v>1779.07816</v>
      </c>
      <c r="Q23" s="26"/>
      <c r="R23" s="26"/>
      <c r="S23" s="26"/>
      <c r="T23" s="26"/>
    </row>
    <row r="24" spans="1:20" ht="64.5" x14ac:dyDescent="0.25">
      <c r="A24" s="15" t="s">
        <v>49</v>
      </c>
      <c r="B24" s="18">
        <v>9967.7431199999992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38">
        <v>9967.7431199999992</v>
      </c>
      <c r="Q24" s="26"/>
      <c r="R24" s="26"/>
      <c r="S24" s="26"/>
      <c r="T24" s="26"/>
    </row>
    <row r="25" spans="1:20" ht="26.25" x14ac:dyDescent="0.25">
      <c r="A25" s="15" t="s">
        <v>50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>
        <v>335.25641999999999</v>
      </c>
      <c r="O25" s="18"/>
      <c r="P25" s="38">
        <v>335.25641999999999</v>
      </c>
      <c r="Q25" s="26"/>
      <c r="R25" s="26"/>
      <c r="S25" s="26"/>
      <c r="T25" s="26"/>
    </row>
    <row r="26" spans="1:20" ht="64.5" x14ac:dyDescent="0.25">
      <c r="A26" s="15" t="s">
        <v>51</v>
      </c>
      <c r="B26" s="18">
        <v>3597.8136399999999</v>
      </c>
      <c r="C26" s="18">
        <v>4685.54</v>
      </c>
      <c r="D26" s="18">
        <v>363.04520000000002</v>
      </c>
      <c r="E26" s="18">
        <v>500</v>
      </c>
      <c r="F26" s="18"/>
      <c r="G26" s="18"/>
      <c r="H26" s="18">
        <v>162.80000000000001</v>
      </c>
      <c r="I26" s="18"/>
      <c r="J26" s="18">
        <v>1100</v>
      </c>
      <c r="K26" s="18">
        <v>276.09210000000002</v>
      </c>
      <c r="L26" s="18">
        <v>700</v>
      </c>
      <c r="M26" s="18">
        <v>306.8</v>
      </c>
      <c r="N26" s="18"/>
      <c r="O26" s="18">
        <v>464.83125999999999</v>
      </c>
      <c r="P26" s="38">
        <v>12156.922200000001</v>
      </c>
      <c r="Q26" s="26"/>
      <c r="R26" s="26"/>
      <c r="S26" s="26"/>
      <c r="T26" s="26"/>
    </row>
    <row r="27" spans="1:20" ht="39" x14ac:dyDescent="0.25">
      <c r="A27" s="15" t="s">
        <v>52</v>
      </c>
      <c r="B27" s="18"/>
      <c r="C27" s="18"/>
      <c r="D27" s="18"/>
      <c r="E27" s="18"/>
      <c r="F27" s="18"/>
      <c r="G27" s="18"/>
      <c r="H27" s="18"/>
      <c r="I27" s="18"/>
      <c r="J27" s="18">
        <v>28.763000000000002</v>
      </c>
      <c r="K27" s="18"/>
      <c r="L27" s="18"/>
      <c r="M27" s="18"/>
      <c r="N27" s="18">
        <v>28.763000000000002</v>
      </c>
      <c r="O27" s="18"/>
      <c r="P27" s="38">
        <v>57.526000000000003</v>
      </c>
      <c r="Q27" s="26"/>
      <c r="R27" s="26"/>
      <c r="S27" s="26"/>
      <c r="T27" s="26"/>
    </row>
    <row r="28" spans="1:20" ht="51.75" x14ac:dyDescent="0.25">
      <c r="A28" s="15" t="s">
        <v>53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>
        <v>61.06</v>
      </c>
      <c r="O28" s="18"/>
      <c r="P28" s="38">
        <v>61.06</v>
      </c>
      <c r="Q28" s="26"/>
      <c r="R28" s="26"/>
      <c r="S28" s="26"/>
      <c r="T28" s="26"/>
    </row>
    <row r="29" spans="1:20" ht="39" x14ac:dyDescent="0.25">
      <c r="A29" s="1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>
        <v>312.38117</v>
      </c>
      <c r="O29" s="18"/>
      <c r="P29" s="38">
        <v>312.38117</v>
      </c>
      <c r="Q29" s="26"/>
      <c r="R29" s="26"/>
      <c r="S29" s="26"/>
      <c r="T29" s="26"/>
    </row>
    <row r="30" spans="1:20" x14ac:dyDescent="0.25">
      <c r="A30" s="16" t="s">
        <v>54</v>
      </c>
      <c r="B30" s="19">
        <v>96493.308919999996</v>
      </c>
      <c r="C30" s="19">
        <v>12660.46658</v>
      </c>
      <c r="D30" s="19">
        <v>1789.9782</v>
      </c>
      <c r="E30" s="19">
        <v>22691.144479999999</v>
      </c>
      <c r="F30" s="19"/>
      <c r="G30" s="19"/>
      <c r="H30" s="19">
        <v>465.87700000000001</v>
      </c>
      <c r="I30" s="19">
        <v>904</v>
      </c>
      <c r="J30" s="19">
        <v>8673.9006599999993</v>
      </c>
      <c r="K30" s="19">
        <v>329.55214000000001</v>
      </c>
      <c r="L30" s="19">
        <v>3325.3315400000001</v>
      </c>
      <c r="M30" s="19">
        <v>10761.406000000001</v>
      </c>
      <c r="N30" s="19">
        <v>18531.96055</v>
      </c>
      <c r="O30" s="19">
        <v>353.99326000000002</v>
      </c>
      <c r="P30" s="38">
        <v>176980.91933</v>
      </c>
      <c r="Q30" s="34"/>
      <c r="R30" s="34"/>
      <c r="S30" s="34"/>
      <c r="T30" s="34"/>
    </row>
    <row r="31" spans="1:20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spans="1:20" x14ac:dyDescent="0.25">
      <c r="A32" s="30" t="s">
        <v>28</v>
      </c>
      <c r="B32" s="39">
        <f>P30+Учреждения!B73</f>
        <v>1194030.8171399999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1:16" ht="32.25" customHeight="1" x14ac:dyDescent="0.25">
      <c r="A33" s="30" t="str">
        <f>CONCATENATE("Остатки бюджетных средств на ",C2,"г.")</f>
        <v>Остатки бюджетных средств на 25.09.2023г.</v>
      </c>
      <c r="B33" s="39">
        <v>6382748.5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2023-09-25T03:56:29Z</dcterms:modified>
</cp:coreProperties>
</file>