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Бюджетополучатели" sheetId="1" r:id="rId1"/>
    <sheet name="Муниципальные районы" sheetId="2" r:id="rId2"/>
  </sheets>
  <definedNames>
    <definedName name="Date">Бюджетополучатели!$F$8</definedName>
    <definedName name="EndData">Бюджетополучатели!$F$5</definedName>
    <definedName name="EndData1">Бюджетополучатели!$F$2</definedName>
    <definedName name="EndData2">'Муниципальные районы'!$A$1</definedName>
    <definedName name="EndDate">Бюджетополучатели!$F$70</definedName>
    <definedName name="period">Бюджетополучатели!$F$6</definedName>
    <definedName name="StartData">Бюджетополучатели!$F$4</definedName>
    <definedName name="StartData1">Бюджетополучатели!$F$1</definedName>
    <definedName name="Year">Бюджетополучатели!$F$7</definedName>
    <definedName name="_xlnm.Print_Titles" localSheetId="0">Бюджетополучатели!$79:$80</definedName>
    <definedName name="_xlnm.Print_Titles" localSheetId="1">'Муниципальные районы'!$1:$3</definedName>
    <definedName name="_xlnm.Print_Area" localSheetId="0">Бюджетополучатели!$A$1:$E$118</definedName>
    <definedName name="_xlnm.Print_Area" localSheetId="1">'Муниципальные районы'!$A$1:$P$58</definedName>
  </definedNames>
  <calcPr calcId="162913" refMode="R1C1"/>
</workbook>
</file>

<file path=xl/calcChain.xml><?xml version="1.0" encoding="utf-8"?>
<calcChain xmlns="http://schemas.openxmlformats.org/spreadsheetml/2006/main">
  <c r="D6" i="1" l="1"/>
  <c r="D72" i="1"/>
  <c r="D70" i="1" s="1"/>
  <c r="D8" i="1"/>
  <c r="D71" i="1" l="1"/>
  <c r="F3" i="1" l="1"/>
  <c r="I1" i="1" l="1"/>
  <c r="G1" i="1" l="1"/>
  <c r="F6" i="1" s="1"/>
  <c r="A2" i="1" s="1"/>
  <c r="H3" i="1" l="1"/>
  <c r="G3" i="1" l="1"/>
  <c r="A2" i="2"/>
  <c r="H1" i="1" l="1"/>
  <c r="A5" i="1" s="1"/>
  <c r="H2" i="1"/>
  <c r="G2" i="1"/>
</calcChain>
</file>

<file path=xl/sharedStrings.xml><?xml version="1.0" encoding="utf-8"?>
<sst xmlns="http://schemas.openxmlformats.org/spreadsheetml/2006/main" count="190" uniqueCount="189">
  <si>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</si>
  <si>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</si>
  <si>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</si>
  <si>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</si>
  <si>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</si>
  <si>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</si>
  <si>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</si>
  <si>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</si>
  <si>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</si>
  <si>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</si>
  <si>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</si>
  <si>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</si>
  <si>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</si>
  <si>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</si>
  <si>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</si>
  <si>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</si>
  <si>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</si>
  <si>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</si>
  <si>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</si>
  <si>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</si>
  <si>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</si>
  <si>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</si>
  <si>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</si>
  <si>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</si>
  <si>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</si>
  <si>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</si>
  <si>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</si>
  <si>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</si>
  <si>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</si>
  <si>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</si>
  <si>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</si>
  <si>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</si>
  <si>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</si>
  <si>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Меры социальной поддержки отдельных категорий граждан</t>
  </si>
  <si>
    <t>01.01.2023</t>
  </si>
  <si>
    <t>01.09.2023</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</si>
  <si>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</si>
  <si>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</si>
  <si>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</si>
  <si>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</si>
  <si>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</si>
  <si>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</si>
  <si>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</si>
  <si>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</si>
  <si>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</si>
  <si>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</si>
  <si>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</si>
  <si>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</si>
  <si>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</si>
  <si>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</si>
  <si>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</si>
  <si>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</si>
  <si>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</si>
  <si>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</si>
  <si>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</si>
  <si>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</si>
  <si>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</si>
  <si>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</si>
  <si>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</si>
  <si>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</si>
  <si>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</si>
  <si>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Иные межбюджетные трансферты в целях восстановления социально значимых объектов Камчатского края, пострадавших в результате землетрясения в апреле 2023 г.</t>
  </si>
  <si>
    <t>Расходы, связанные с особым режимом безопасного функционирования закрытых административно-территориальных образований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</si>
  <si>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</si>
  <si>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</si>
  <si>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</si>
  <si>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Оснащение объектов спортивной инфраструктуры спортивно-технологическим оборудованием</t>
  </si>
  <si>
    <t>Строительство и реконструкция (модернизация) объектов питьевого водоснабжения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</si>
  <si>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</si>
  <si>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</si>
  <si>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t>
  </si>
  <si>
    <t>Создание модельных муниципальных библиотек</t>
  </si>
  <si>
    <t>Развитие сети учреждений культурно-досугового типа</t>
  </si>
  <si>
    <t>Государственная поддержка отрасли культуры</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</si>
  <si>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</si>
  <si>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Реализация программ формирования современной городской среды</t>
  </si>
  <si>
    <t>Техническое оснащение региональных и муниципальных музеев</t>
  </si>
  <si>
    <t>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</si>
  <si>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</si>
  <si>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</si>
  <si>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</si>
  <si>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Реализация мероприятий, связанных со строительством и (или) реконструкцией объектов обращения с отходами производства и потребления, в том числе твердыми коммунальными отходами (включая проектные работы)</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</si>
  <si>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</si>
  <si>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</si>
  <si>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</si>
  <si>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</si>
  <si>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Обеспечение комплексного развития сельских территорий</t>
  </si>
  <si>
    <t>Всего:</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</si>
  <si>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</si>
  <si>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</si>
  <si>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</si>
  <si>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</si>
  <si>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</si>
  <si>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</si>
  <si>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</si>
  <si>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</si>
  <si>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</si>
  <si>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</si>
  <si>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</si>
  <si>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</si>
  <si>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</si>
  <si>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</si>
  <si>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</si>
  <si>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</si>
  <si>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</si>
  <si>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</si>
  <si>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</si>
  <si>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</si>
  <si>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</si>
  <si>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</si>
  <si>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</si>
  <si>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</si>
  <si>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</si>
  <si>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</si>
  <si>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</si>
  <si>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</si>
  <si>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</si>
  <si>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</si>
  <si>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</si>
  <si>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</si>
  <si>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</si>
  <si>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</si>
  <si>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</si>
  <si>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31.08.2023</t>
  </si>
  <si>
    <t>01.08.2023</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</si>
  <si>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</si>
  <si>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</si>
  <si>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</si>
  <si>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</si>
  <si>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</si>
  <si>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</si>
  <si>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</si>
  <si>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</si>
  <si>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</si>
  <si>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создание системы долговременного ухода за гражданами пожилого возраста и инвалидами</t>
  </si>
  <si>
    <t xml:space="preserve">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</si>
  <si>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</si>
  <si>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</si>
  <si>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</si>
  <si>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</si>
  <si>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строительство и реконструкцию (модернизацию) объектов питьевого водоснабжения</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</si>
  <si>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</si>
  <si>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</si>
  <si>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</si>
  <si>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</si>
  <si>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 xml:space="preserve">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</si>
  <si>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</si>
  <si>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</si>
  <si>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</si>
  <si>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</si>
  <si>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</si>
  <si>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</si>
  <si>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</si>
  <si>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творческой деятельности и техническое оснащение детских и кукольных театров</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</si>
  <si>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</si>
  <si>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</si>
  <si>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</si>
  <si>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</si>
  <si>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</si>
  <si>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</si>
  <si>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</si>
  <si>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</si>
  <si>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муниципальных музеев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</si>
  <si>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</si>
  <si>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</si>
  <si>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</si>
  <si>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</si>
  <si>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</si>
  <si>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</si>
  <si>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</si>
  <si>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</si>
  <si>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</si>
  <si>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</si>
  <si>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</si>
  <si>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</si>
  <si>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</si>
  <si>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Межбюджетные трансферты, передаваемые бюджетам субъектов Российской Федерации на развитие инфраструктуры дорожного хозяйства, обеспечивающей транспортную связанность между центрами экономического роста</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</si>
  <si>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</si>
  <si>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</si>
  <si>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</si>
  <si>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</si>
  <si>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 xml:space="preserve">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 </t>
  </si>
  <si>
    <t xml:space="preserve">Прочие безвозмездные поступления от государственных (муниципальных) организаций в бюджеты субъектов Российской Федерации </t>
  </si>
  <si>
    <t>Прочие безвозмездные поступления в бюджеты субъектов Российской Федерации</t>
  </si>
  <si>
    <t>Доходы бюджетов субъектов Российской Федерации от возврата субсидий прошлых лет</t>
  </si>
  <si>
    <t>Возврат остатков субсидий, субвенций и иных межбюджетных трансфертов, имеющих целевое назначение, прошлых лет</t>
  </si>
  <si>
    <t>Остатки средств на 01.09.2023 года</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</si>
  <si>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</si>
  <si>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01.09.2023 года с учетом привлеченных средств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</si>
</sst>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5" fillId="2" borderId="3" xfId="0" applyNumberFormat="1" applyFont="1" applyFill="1" applyBorder="1" applyAlignment="1"/>
    <xf numFmtId="164" fontId="3" fillId="0" borderId="3" xfId="0" applyNumberFormat="1" applyFont="1" applyFill="1" applyBorder="1" applyAlignment="1">
      <alignment horizontal="right" wrapText="1"/>
    </xf>
    <xf numFmtId="164" fontId="2" fillId="0" borderId="3" xfId="0" applyNumberFormat="1" applyFont="1" applyFill="1" applyBorder="1" applyAlignment="1">
      <alignment horizontal="right" wrapText="1"/>
    </xf>
    <xf numFmtId="164" fontId="3" fillId="0" borderId="3"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3" xfId="0" applyNumberFormat="1" applyFont="1" applyBorder="1" applyAlignment="1">
      <alignment horizontal="left" vertical="center" wrapText="1"/>
    </xf>
    <xf numFmtId="0" fontId="6" fillId="2" borderId="0" xfId="0" applyFont="1" applyFill="1" applyBorder="1" applyAlignment="1"/>
    <xf numFmtId="164" fontId="7" fillId="2" borderId="3" xfId="0" applyNumberFormat="1" applyFont="1" applyFill="1" applyBorder="1" applyAlignment="1">
      <alignment horizontal="center"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3" xfId="0" applyFont="1" applyBorder="1" applyAlignment="1">
      <alignment horizontal="center" vertical="center" wrapText="1"/>
    </xf>
    <xf numFmtId="0" fontId="14" fillId="0" borderId="0" xfId="0" applyFont="1"/>
    <xf numFmtId="0" fontId="15" fillId="0" borderId="0" xfId="0" applyFont="1"/>
    <xf numFmtId="164" fontId="2" fillId="0" borderId="0" xfId="0" applyNumberFormat="1" applyFont="1" applyFill="1" applyBorder="1" applyAlignment="1">
      <alignment horizontal="right" wrapText="1"/>
    </xf>
    <xf numFmtId="164"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0" fontId="18" fillId="0" borderId="0" xfId="0" applyFont="1" applyFill="1" applyBorder="1" applyAlignment="1">
      <alignment wrapText="1"/>
    </xf>
    <xf numFmtId="0" fontId="16" fillId="0" borderId="3" xfId="0" applyFont="1" applyFill="1" applyBorder="1" applyAlignment="1">
      <alignment horizontal="center" vertical="top" wrapText="1"/>
    </xf>
    <xf numFmtId="49" fontId="16" fillId="0" borderId="3" xfId="0" applyNumberFormat="1" applyFont="1" applyBorder="1" applyAlignment="1">
      <alignment horizontal="left" vertical="center" wrapText="1"/>
    </xf>
    <xf numFmtId="0" fontId="19" fillId="0" borderId="0" xfId="0" applyNumberFormat="1" applyFont="1"/>
    <xf numFmtId="0" fontId="19" fillId="0" borderId="0" xfId="0" applyFont="1"/>
    <xf numFmtId="14" fontId="19" fillId="0" borderId="0" xfId="0" applyNumberFormat="1" applyFont="1"/>
    <xf numFmtId="49" fontId="5" fillId="2" borderId="3" xfId="0" applyNumberFormat="1" applyFont="1" applyFill="1" applyBorder="1" applyAlignment="1">
      <alignment horizontal="left" wrapText="1"/>
    </xf>
    <xf numFmtId="0" fontId="20" fillId="0" borderId="0" xfId="0" applyFont="1"/>
    <xf numFmtId="0" fontId="21" fillId="0" borderId="0" xfId="0" applyFont="1"/>
    <xf numFmtId="0" fontId="21" fillId="0" borderId="3" xfId="0" applyFont="1" applyBorder="1" applyAlignment="1">
      <alignment horizontal="left" vertical="center" wrapText="1"/>
    </xf>
    <xf numFmtId="164" fontId="10" fillId="2" borderId="3" xfId="0" applyNumberFormat="1" applyFont="1" applyFill="1" applyBorder="1" applyAlignment="1">
      <alignment horizontal="center" vertical="center" wrapText="1"/>
    </xf>
    <xf numFmtId="164" fontId="10" fillId="2" borderId="3" xfId="0" applyNumberFormat="1" applyFont="1" applyFill="1" applyBorder="1" applyAlignment="1">
      <alignment vertical="center" wrapText="1"/>
    </xf>
    <xf numFmtId="164" fontId="3" fillId="0" borderId="3" xfId="0" applyNumberFormat="1" applyFont="1" applyBorder="1" applyAlignment="1">
      <alignment horizontal="right" vertical="center" wrapText="1"/>
    </xf>
    <xf numFmtId="164" fontId="16" fillId="0" borderId="3" xfId="0" applyNumberFormat="1" applyFont="1" applyBorder="1" applyAlignment="1">
      <alignment horizontal="right" vertical="center" wrapText="1"/>
    </xf>
    <xf numFmtId="164" fontId="3" fillId="2" borderId="3" xfId="0" applyNumberFormat="1" applyFont="1" applyFill="1" applyBorder="1" applyAlignment="1">
      <alignment horizontal="right" wrapText="1"/>
    </xf>
    <xf numFmtId="164" fontId="2" fillId="2" borderId="3" xfId="0" applyNumberFormat="1" applyFont="1" applyFill="1" applyBorder="1" applyAlignment="1">
      <alignment horizontal="right" wrapText="1"/>
    </xf>
    <xf numFmtId="0" fontId="1" fillId="0" borderId="0" xfId="0" applyFont="1" applyAlignment="1">
      <alignment horizontal="center" wrapText="1"/>
    </xf>
    <xf numFmtId="164" fontId="5" fillId="2" borderId="0" xfId="0" applyNumberFormat="1" applyFont="1" applyFill="1" applyBorder="1" applyAlignment="1"/>
    <xf numFmtId="16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0" fontId="16" fillId="0" borderId="5" xfId="0" applyFont="1" applyFill="1" applyBorder="1" applyAlignment="1">
      <alignment horizontal="center" vertical="top"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xf numFmtId="0" fontId="3" fillId="0" borderId="3" xfId="0"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3" xfId="0" applyNumberFormat="1" applyFont="1" applyFill="1" applyBorder="1" applyAlignment="1">
      <alignment horizontal="center" vertical="center"/>
    </xf>
    <xf numFmtId="0" fontId="3" fillId="0" borderId="3" xfId="0" applyFont="1" applyBorder="1" applyAlignment="1">
      <alignment horizontal="left"/>
    </xf>
    <xf numFmtId="0" fontId="3" fillId="0" borderId="3" xfId="0" applyFont="1" applyBorder="1" applyAlignment="1">
      <alignment horizontal="left" wrapText="1"/>
    </xf>
    <xf numFmtId="0" fontId="16" fillId="0" borderId="3" xfId="0" applyFont="1" applyBorder="1" applyAlignment="1">
      <alignment horizontal="left" wrapText="1"/>
    </xf>
    <xf numFmtId="0" fontId="16" fillId="0" borderId="3" xfId="0" applyFont="1" applyBorder="1" applyAlignment="1">
      <alignment horizontal="left"/>
    </xf>
    <xf numFmtId="164" fontId="17" fillId="0" borderId="3" xfId="0" applyNumberFormat="1" applyFont="1" applyFill="1" applyBorder="1" applyAlignment="1">
      <alignment horizontal="left" wrapText="1"/>
    </xf>
    <xf numFmtId="0" fontId="17" fillId="0" borderId="3" xfId="0" applyFont="1" applyFill="1" applyBorder="1" applyAlignment="1">
      <alignment horizontal="left" wrapText="1"/>
    </xf>
    <xf numFmtId="165" fontId="2"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righ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6" xfId="0" applyFont="1" applyBorder="1" applyAlignment="1">
      <alignment horizontal="left" wrapText="1"/>
    </xf>
    <xf numFmtId="0" fontId="3" fillId="0" borderId="1" xfId="0" applyFont="1" applyBorder="1" applyAlignment="1">
      <alignment horizontal="left" wrapText="1"/>
    </xf>
    <xf numFmtId="0" fontId="0" fillId="0" borderId="2" xfId="0" applyBorder="1" applyAlignment="1">
      <alignment horizontal="left"/>
    </xf>
    <xf numFmtId="0" fontId="0" fillId="0" borderId="6" xfId="0" applyBorder="1" applyAlignment="1">
      <alignment horizontal="left"/>
    </xf>
    <xf numFmtId="164" fontId="22" fillId="0" borderId="3" xfId="0" applyNumberFormat="1" applyFont="1" applyFill="1" applyBorder="1" applyAlignment="1">
      <alignment horizontal="right" wrapText="1"/>
    </xf>
    <xf numFmtId="164" fontId="22" fillId="0" borderId="3" xfId="0" applyNumberFormat="1"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tabSelected="1" view="pageBreakPreview" topLeftCell="A43" zoomScaleNormal="100" zoomScaleSheetLayoutView="100" workbookViewId="0">
      <selection activeCell="D9" sqref="D9"/>
    </sheetView>
  </sheetViews>
  <sheetFormatPr defaultRowHeight="15" x14ac:dyDescent="0.25"/>
  <cols>
    <col min="1" max="1" width="69.28515625" customWidth="1"/>
    <col min="2" max="2" width="18.140625" customWidth="1"/>
    <col min="3" max="3" width="24.28515625" customWidth="1"/>
    <col min="4" max="5" width="16.5703125" customWidth="1"/>
    <col min="6" max="6" width="12.5703125" customWidth="1"/>
    <col min="7" max="7" width="16" bestFit="1" customWidth="1"/>
    <col min="9" max="9" width="10.140625" bestFit="1" customWidth="1"/>
  </cols>
  <sheetData>
    <row r="1" spans="1:9" ht="15.75" x14ac:dyDescent="0.25">
      <c r="A1" s="47" t="s">
        <v>9</v>
      </c>
      <c r="B1" s="47"/>
      <c r="C1" s="47"/>
      <c r="D1" s="47"/>
      <c r="E1" s="42"/>
      <c r="F1" s="29" t="s">
        <v>124</v>
      </c>
      <c r="G1" s="30" t="str">
        <f>TEXT(F1,"[$-FC19]ММ")</f>
        <v>08</v>
      </c>
      <c r="H1" s="30" t="str">
        <f>TEXT(F1,"[$-FC19]ДД.ММ.ГГГ \г")</f>
        <v>01.08.2023 г</v>
      </c>
      <c r="I1" s="30" t="str">
        <f>TEXT(F1,"[$-FC19]ГГГГ")</f>
        <v>2023</v>
      </c>
    </row>
    <row r="2" spans="1:9" ht="15.75" x14ac:dyDescent="0.25">
      <c r="A2" s="47" t="str">
        <f>CONCATENATE("доходов и расходов краевого бюджета за ",period," ",I1," года")</f>
        <v>доходов и расходов краевого бюджета за август 2023 года</v>
      </c>
      <c r="B2" s="47"/>
      <c r="C2" s="47"/>
      <c r="D2" s="47"/>
      <c r="E2" s="42"/>
      <c r="F2" s="29" t="s">
        <v>123</v>
      </c>
      <c r="G2" s="30" t="str">
        <f>TEXT(F2,"[$-FC19]ДД ММММ ГГГ \г")</f>
        <v>31 августа 2023 г</v>
      </c>
      <c r="H2" s="30" t="str">
        <f>TEXT(F2,"[$-FC19]ДД.ММ.ГГГ \г")</f>
        <v>31.08.2023 г</v>
      </c>
      <c r="I2" s="31"/>
    </row>
    <row r="3" spans="1:9" x14ac:dyDescent="0.25">
      <c r="A3" s="1"/>
      <c r="B3" s="2"/>
      <c r="C3" s="2"/>
      <c r="D3" s="3"/>
      <c r="E3" s="3"/>
      <c r="F3" s="30">
        <f>EndDate+1</f>
        <v>45171</v>
      </c>
      <c r="G3" s="30" t="str">
        <f>TEXT(F3,"[$-FC19]ДД ММММ ГГГ \г")</f>
        <v>02 сентября 2023 г</v>
      </c>
      <c r="H3" s="30" t="str">
        <f>TEXT(F3,"[$-FC19]ДД.ММ.ГГГ \г")</f>
        <v>02.09.2023 г</v>
      </c>
      <c r="I3" s="30"/>
    </row>
    <row r="4" spans="1:9" x14ac:dyDescent="0.25">
      <c r="A4" s="4"/>
      <c r="B4" s="5"/>
      <c r="C4" s="5"/>
      <c r="D4" s="6" t="s">
        <v>0</v>
      </c>
      <c r="E4" s="6"/>
      <c r="F4" s="30"/>
      <c r="G4" s="30"/>
      <c r="H4" s="30"/>
      <c r="I4" s="30"/>
    </row>
    <row r="5" spans="1:9" x14ac:dyDescent="0.25">
      <c r="A5" s="48" t="str">
        <f>CONCATENATE("Остаток средств на ",H1,"ода")</f>
        <v>Остаток средств на 01.08.2023 года</v>
      </c>
      <c r="B5" s="49"/>
      <c r="C5" s="49"/>
      <c r="D5" s="7">
        <v>9847092</v>
      </c>
      <c r="E5" s="43"/>
      <c r="F5" s="31"/>
      <c r="G5" s="30"/>
      <c r="H5" s="30"/>
      <c r="I5" s="30"/>
    </row>
    <row r="6" spans="1:9" x14ac:dyDescent="0.25">
      <c r="A6" s="51" t="s">
        <v>1</v>
      </c>
      <c r="B6" s="55"/>
      <c r="C6" s="55"/>
      <c r="D6" s="8">
        <f>D70-D7</f>
        <v>3532986.0771300001</v>
      </c>
      <c r="E6" s="44"/>
      <c r="F6" s="30" t="str">
        <f>IF(G1="01","январь",(IF(G1="02","февраль",(IF(G1="03","март",(IF(G1="04","апрель",(IF(G1="05","май",(IF(G1="06","июнь",(IF(G1="07","июль",(IF(G1="08","август",(IF(G1="09","сентябрь",(IF(G1="08","август",(IF(G1="09","сентябрь",(IF(G1="10","октябрь",(IF(G1="11","ноябрь","декабрь")))))))))))))))))))))))))</f>
        <v>август</v>
      </c>
      <c r="G6" s="30"/>
      <c r="H6" s="30"/>
      <c r="I6" s="30"/>
    </row>
    <row r="7" spans="1:9" x14ac:dyDescent="0.25">
      <c r="A7" s="56" t="s">
        <v>10</v>
      </c>
      <c r="B7" s="55"/>
      <c r="C7" s="55"/>
      <c r="D7" s="10">
        <v>5264592.3</v>
      </c>
      <c r="E7" s="45"/>
      <c r="F7" s="30"/>
      <c r="G7" s="30"/>
      <c r="H7" s="30"/>
      <c r="I7" s="30"/>
    </row>
    <row r="8" spans="1:9" x14ac:dyDescent="0.25">
      <c r="A8" s="56" t="s">
        <v>11</v>
      </c>
      <c r="B8" s="55"/>
      <c r="C8" s="55"/>
      <c r="D8" s="10">
        <f>SUM(D9:D69)</f>
        <v>1917763.1500000001</v>
      </c>
      <c r="E8" s="45"/>
      <c r="F8" s="30" t="s">
        <v>34</v>
      </c>
    </row>
    <row r="9" spans="1:9" ht="30" customHeight="1" x14ac:dyDescent="0.25">
      <c r="A9" s="66" t="s">
        <v>125</v>
      </c>
      <c r="B9" s="67"/>
      <c r="C9" s="68"/>
      <c r="D9" s="10">
        <v>60125.3</v>
      </c>
      <c r="E9" s="45"/>
      <c r="F9" s="30"/>
    </row>
    <row r="10" spans="1:9" ht="30" customHeight="1" x14ac:dyDescent="0.25">
      <c r="A10" s="66" t="s">
        <v>126</v>
      </c>
      <c r="B10" s="67"/>
      <c r="C10" s="68"/>
      <c r="D10" s="10">
        <v>36810</v>
      </c>
      <c r="E10" s="45"/>
      <c r="F10" s="30"/>
    </row>
    <row r="11" spans="1:9" ht="30" customHeight="1" x14ac:dyDescent="0.25">
      <c r="A11" s="66" t="s">
        <v>127</v>
      </c>
      <c r="B11" s="67"/>
      <c r="C11" s="68"/>
      <c r="D11" s="10">
        <v>88862</v>
      </c>
      <c r="E11" s="45"/>
      <c r="F11" s="30"/>
    </row>
    <row r="12" spans="1:9" ht="30" customHeight="1" x14ac:dyDescent="0.25">
      <c r="A12" s="66" t="s">
        <v>128</v>
      </c>
      <c r="B12" s="67"/>
      <c r="C12" s="68"/>
      <c r="D12" s="10">
        <v>2319.89</v>
      </c>
      <c r="E12" s="45"/>
      <c r="F12" s="30"/>
    </row>
    <row r="13" spans="1:9" ht="30" customHeight="1" x14ac:dyDescent="0.25">
      <c r="A13" s="66" t="s">
        <v>129</v>
      </c>
      <c r="B13" s="67"/>
      <c r="C13" s="68"/>
      <c r="D13" s="10">
        <v>10291.15</v>
      </c>
      <c r="E13" s="45"/>
      <c r="F13" s="30"/>
    </row>
    <row r="14" spans="1:9" ht="30" customHeight="1" x14ac:dyDescent="0.25">
      <c r="A14" s="66" t="s">
        <v>130</v>
      </c>
      <c r="B14" s="67"/>
      <c r="C14" s="68"/>
      <c r="D14" s="10">
        <v>31831.39</v>
      </c>
      <c r="E14" s="45"/>
      <c r="F14" s="30"/>
    </row>
    <row r="15" spans="1:9" ht="30" customHeight="1" x14ac:dyDescent="0.25">
      <c r="A15" s="66" t="s">
        <v>131</v>
      </c>
      <c r="B15" s="67"/>
      <c r="C15" s="68"/>
      <c r="D15" s="10">
        <v>232.11</v>
      </c>
      <c r="E15" s="45"/>
      <c r="F15" s="30"/>
    </row>
    <row r="16" spans="1:9" ht="30" customHeight="1" x14ac:dyDescent="0.25">
      <c r="A16" s="66" t="s">
        <v>132</v>
      </c>
      <c r="B16" s="67"/>
      <c r="C16" s="68"/>
      <c r="D16" s="10">
        <v>2164.9499999999998</v>
      </c>
      <c r="E16" s="45"/>
      <c r="F16" s="30"/>
    </row>
    <row r="17" spans="1:6" ht="30" customHeight="1" x14ac:dyDescent="0.25">
      <c r="A17" s="66" t="s">
        <v>133</v>
      </c>
      <c r="B17" s="67"/>
      <c r="C17" s="68"/>
      <c r="D17" s="10">
        <v>4847.04</v>
      </c>
      <c r="E17" s="45"/>
      <c r="F17" s="30"/>
    </row>
    <row r="18" spans="1:6" ht="30" customHeight="1" x14ac:dyDescent="0.25">
      <c r="A18" s="66" t="s">
        <v>134</v>
      </c>
      <c r="B18" s="67"/>
      <c r="C18" s="68"/>
      <c r="D18" s="10">
        <v>9619.9599999999991</v>
      </c>
      <c r="E18" s="45"/>
      <c r="F18" s="30"/>
    </row>
    <row r="19" spans="1:6" ht="30" customHeight="1" x14ac:dyDescent="0.25">
      <c r="A19" s="66" t="s">
        <v>135</v>
      </c>
      <c r="B19" s="67"/>
      <c r="C19" s="68"/>
      <c r="D19" s="10">
        <v>29937.88</v>
      </c>
      <c r="E19" s="45"/>
      <c r="F19" s="30"/>
    </row>
    <row r="20" spans="1:6" ht="30" customHeight="1" x14ac:dyDescent="0.25">
      <c r="A20" s="66" t="s">
        <v>136</v>
      </c>
      <c r="B20" s="67"/>
      <c r="C20" s="68"/>
      <c r="D20" s="10">
        <v>1283.33</v>
      </c>
      <c r="E20" s="45"/>
      <c r="F20" s="30"/>
    </row>
    <row r="21" spans="1:6" ht="30" customHeight="1" x14ac:dyDescent="0.25">
      <c r="A21" s="66" t="s">
        <v>137</v>
      </c>
      <c r="B21" s="67"/>
      <c r="C21" s="68"/>
      <c r="D21" s="10">
        <v>465</v>
      </c>
      <c r="E21" s="45"/>
      <c r="F21" s="30"/>
    </row>
    <row r="22" spans="1:6" ht="30" customHeight="1" x14ac:dyDescent="0.25">
      <c r="A22" s="66" t="s">
        <v>138</v>
      </c>
      <c r="B22" s="67"/>
      <c r="C22" s="68"/>
      <c r="D22" s="10">
        <v>7.79</v>
      </c>
      <c r="E22" s="45"/>
      <c r="F22" s="30"/>
    </row>
    <row r="23" spans="1:6" ht="30" customHeight="1" x14ac:dyDescent="0.25">
      <c r="A23" s="66" t="s">
        <v>139</v>
      </c>
      <c r="B23" s="67"/>
      <c r="C23" s="68"/>
      <c r="D23" s="10">
        <v>14075.47</v>
      </c>
      <c r="E23" s="45"/>
      <c r="F23" s="30"/>
    </row>
    <row r="24" spans="1:6" ht="30" customHeight="1" x14ac:dyDescent="0.25">
      <c r="A24" s="66" t="s">
        <v>140</v>
      </c>
      <c r="B24" s="67"/>
      <c r="C24" s="68"/>
      <c r="D24" s="10">
        <v>8238.58</v>
      </c>
      <c r="E24" s="45"/>
      <c r="F24" s="30"/>
    </row>
    <row r="25" spans="1:6" ht="30" customHeight="1" x14ac:dyDescent="0.25">
      <c r="A25" s="66" t="s">
        <v>141</v>
      </c>
      <c r="B25" s="67"/>
      <c r="C25" s="68"/>
      <c r="D25" s="10">
        <v>28732.91</v>
      </c>
      <c r="E25" s="45"/>
      <c r="F25" s="30"/>
    </row>
    <row r="26" spans="1:6" ht="30" customHeight="1" x14ac:dyDescent="0.25">
      <c r="A26" s="66" t="s">
        <v>142</v>
      </c>
      <c r="B26" s="67"/>
      <c r="C26" s="68"/>
      <c r="D26" s="10">
        <v>3352.52</v>
      </c>
      <c r="E26" s="45"/>
      <c r="F26" s="30"/>
    </row>
    <row r="27" spans="1:6" ht="30" customHeight="1" x14ac:dyDescent="0.25">
      <c r="A27" s="66" t="s">
        <v>143</v>
      </c>
      <c r="B27" s="67"/>
      <c r="C27" s="68"/>
      <c r="D27" s="10">
        <v>3022.69</v>
      </c>
      <c r="E27" s="45"/>
      <c r="F27" s="30"/>
    </row>
    <row r="28" spans="1:6" ht="30" customHeight="1" x14ac:dyDescent="0.25">
      <c r="A28" s="66" t="s">
        <v>144</v>
      </c>
      <c r="B28" s="67"/>
      <c r="C28" s="68"/>
      <c r="D28" s="10">
        <v>15218.51</v>
      </c>
      <c r="E28" s="45"/>
      <c r="F28" s="30"/>
    </row>
    <row r="29" spans="1:6" ht="30" customHeight="1" x14ac:dyDescent="0.25">
      <c r="A29" s="66" t="s">
        <v>145</v>
      </c>
      <c r="B29" s="67"/>
      <c r="C29" s="68"/>
      <c r="D29" s="10">
        <v>616</v>
      </c>
      <c r="E29" s="45"/>
      <c r="F29" s="30"/>
    </row>
    <row r="30" spans="1:6" ht="30" customHeight="1" x14ac:dyDescent="0.25">
      <c r="A30" s="66" t="s">
        <v>146</v>
      </c>
      <c r="B30" s="67"/>
      <c r="C30" s="68"/>
      <c r="D30" s="10">
        <v>466.59</v>
      </c>
      <c r="E30" s="45"/>
      <c r="F30" s="30"/>
    </row>
    <row r="31" spans="1:6" ht="30" customHeight="1" x14ac:dyDescent="0.25">
      <c r="A31" s="66" t="s">
        <v>147</v>
      </c>
      <c r="B31" s="67"/>
      <c r="C31" s="68"/>
      <c r="D31" s="10">
        <v>4780.1899999999996</v>
      </c>
      <c r="E31" s="45"/>
      <c r="F31" s="30"/>
    </row>
    <row r="32" spans="1:6" ht="30" customHeight="1" x14ac:dyDescent="0.25">
      <c r="A32" s="66" t="s">
        <v>148</v>
      </c>
      <c r="B32" s="67"/>
      <c r="C32" s="68"/>
      <c r="D32" s="10">
        <v>337.03</v>
      </c>
      <c r="E32" s="45"/>
      <c r="F32" s="30"/>
    </row>
    <row r="33" spans="1:6" ht="30" customHeight="1" x14ac:dyDescent="0.25">
      <c r="A33" s="66" t="s">
        <v>149</v>
      </c>
      <c r="B33" s="67"/>
      <c r="C33" s="68"/>
      <c r="D33" s="10">
        <v>10925</v>
      </c>
      <c r="E33" s="45"/>
      <c r="F33" s="30"/>
    </row>
    <row r="34" spans="1:6" ht="30" customHeight="1" x14ac:dyDescent="0.25">
      <c r="A34" s="66" t="s">
        <v>150</v>
      </c>
      <c r="B34" s="67"/>
      <c r="C34" s="68"/>
      <c r="D34" s="10">
        <v>588.84</v>
      </c>
      <c r="E34" s="45"/>
      <c r="F34" s="30"/>
    </row>
    <row r="35" spans="1:6" ht="30" customHeight="1" x14ac:dyDescent="0.25">
      <c r="A35" s="66" t="s">
        <v>151</v>
      </c>
      <c r="B35" s="67"/>
      <c r="C35" s="68"/>
      <c r="D35" s="10">
        <v>4750</v>
      </c>
      <c r="E35" s="45"/>
      <c r="F35" s="30"/>
    </row>
    <row r="36" spans="1:6" ht="30" customHeight="1" x14ac:dyDescent="0.25">
      <c r="A36" s="66" t="s">
        <v>152</v>
      </c>
      <c r="B36" s="67"/>
      <c r="C36" s="68"/>
      <c r="D36" s="10">
        <v>26385.39</v>
      </c>
      <c r="E36" s="45"/>
      <c r="F36" s="30"/>
    </row>
    <row r="37" spans="1:6" ht="30" customHeight="1" x14ac:dyDescent="0.25">
      <c r="A37" s="66" t="s">
        <v>153</v>
      </c>
      <c r="B37" s="67"/>
      <c r="C37" s="68"/>
      <c r="D37" s="10">
        <v>6720</v>
      </c>
      <c r="E37" s="45"/>
      <c r="F37" s="30"/>
    </row>
    <row r="38" spans="1:6" ht="30" customHeight="1" x14ac:dyDescent="0.25">
      <c r="A38" s="66" t="s">
        <v>154</v>
      </c>
      <c r="B38" s="67"/>
      <c r="C38" s="68"/>
      <c r="D38" s="10">
        <v>5679.9</v>
      </c>
      <c r="E38" s="45"/>
      <c r="F38" s="30"/>
    </row>
    <row r="39" spans="1:6" ht="30" customHeight="1" x14ac:dyDescent="0.25">
      <c r="A39" s="66" t="s">
        <v>155</v>
      </c>
      <c r="B39" s="67"/>
      <c r="C39" s="68"/>
      <c r="D39" s="10">
        <v>4422.91</v>
      </c>
      <c r="E39" s="45"/>
      <c r="F39" s="30"/>
    </row>
    <row r="40" spans="1:6" ht="30" customHeight="1" x14ac:dyDescent="0.25">
      <c r="A40" s="66" t="s">
        <v>156</v>
      </c>
      <c r="B40" s="67"/>
      <c r="C40" s="68"/>
      <c r="D40" s="10">
        <v>2965.05</v>
      </c>
      <c r="E40" s="45"/>
      <c r="F40" s="30"/>
    </row>
    <row r="41" spans="1:6" ht="30" customHeight="1" x14ac:dyDescent="0.25">
      <c r="A41" s="66" t="s">
        <v>157</v>
      </c>
      <c r="B41" s="67"/>
      <c r="C41" s="68"/>
      <c r="D41" s="10">
        <v>31.96</v>
      </c>
      <c r="E41" s="45"/>
      <c r="F41" s="30"/>
    </row>
    <row r="42" spans="1:6" ht="30" customHeight="1" x14ac:dyDescent="0.25">
      <c r="A42" s="66" t="s">
        <v>158</v>
      </c>
      <c r="B42" s="67"/>
      <c r="C42" s="68"/>
      <c r="D42" s="10">
        <v>39907.71</v>
      </c>
      <c r="E42" s="45"/>
      <c r="F42" s="30"/>
    </row>
    <row r="43" spans="1:6" ht="30" customHeight="1" x14ac:dyDescent="0.25">
      <c r="A43" s="66" t="s">
        <v>159</v>
      </c>
      <c r="B43" s="67"/>
      <c r="C43" s="68"/>
      <c r="D43" s="10">
        <v>9875.56</v>
      </c>
      <c r="E43" s="45"/>
      <c r="F43" s="30"/>
    </row>
    <row r="44" spans="1:6" ht="30" customHeight="1" x14ac:dyDescent="0.25">
      <c r="A44" s="66" t="s">
        <v>160</v>
      </c>
      <c r="B44" s="67"/>
      <c r="C44" s="68"/>
      <c r="D44" s="10">
        <v>3619.12</v>
      </c>
      <c r="E44" s="45"/>
      <c r="F44" s="30"/>
    </row>
    <row r="45" spans="1:6" ht="30" customHeight="1" x14ac:dyDescent="0.25">
      <c r="A45" s="66" t="s">
        <v>161</v>
      </c>
      <c r="B45" s="67"/>
      <c r="C45" s="68"/>
      <c r="D45" s="10">
        <v>100.73</v>
      </c>
      <c r="E45" s="45"/>
      <c r="F45" s="30"/>
    </row>
    <row r="46" spans="1:6" ht="30" customHeight="1" x14ac:dyDescent="0.25">
      <c r="A46" s="66" t="s">
        <v>162</v>
      </c>
      <c r="B46" s="67"/>
      <c r="C46" s="68"/>
      <c r="D46" s="10">
        <v>1541.72</v>
      </c>
      <c r="E46" s="45"/>
      <c r="F46" s="30"/>
    </row>
    <row r="47" spans="1:6" ht="30" customHeight="1" x14ac:dyDescent="0.25">
      <c r="A47" s="66" t="s">
        <v>163</v>
      </c>
      <c r="B47" s="67"/>
      <c r="C47" s="68"/>
      <c r="D47" s="10">
        <v>839.13</v>
      </c>
      <c r="E47" s="45"/>
      <c r="F47" s="30"/>
    </row>
    <row r="48" spans="1:6" ht="30" customHeight="1" x14ac:dyDescent="0.25">
      <c r="A48" s="66" t="s">
        <v>164</v>
      </c>
      <c r="B48" s="67"/>
      <c r="C48" s="68"/>
      <c r="D48" s="10">
        <v>11010.17</v>
      </c>
      <c r="E48" s="45"/>
      <c r="F48" s="30"/>
    </row>
    <row r="49" spans="1:6" ht="30" customHeight="1" x14ac:dyDescent="0.25">
      <c r="A49" s="66" t="s">
        <v>165</v>
      </c>
      <c r="B49" s="67"/>
      <c r="C49" s="68"/>
      <c r="D49" s="10">
        <v>10173.200000000001</v>
      </c>
      <c r="E49" s="45"/>
      <c r="F49" s="30"/>
    </row>
    <row r="50" spans="1:6" ht="30" customHeight="1" x14ac:dyDescent="0.25">
      <c r="A50" s="66" t="s">
        <v>166</v>
      </c>
      <c r="B50" s="67"/>
      <c r="C50" s="68"/>
      <c r="D50" s="10">
        <v>9108.86</v>
      </c>
      <c r="E50" s="45"/>
      <c r="F50" s="30"/>
    </row>
    <row r="51" spans="1:6" ht="30" customHeight="1" x14ac:dyDescent="0.25">
      <c r="A51" s="66" t="s">
        <v>167</v>
      </c>
      <c r="B51" s="67"/>
      <c r="C51" s="68"/>
      <c r="D51" s="10">
        <v>2298.4499999999998</v>
      </c>
      <c r="E51" s="45"/>
      <c r="F51" s="30"/>
    </row>
    <row r="52" spans="1:6" ht="30" customHeight="1" x14ac:dyDescent="0.25">
      <c r="A52" s="66" t="s">
        <v>168</v>
      </c>
      <c r="B52" s="67"/>
      <c r="C52" s="68"/>
      <c r="D52" s="10">
        <v>7369.94</v>
      </c>
      <c r="E52" s="45"/>
      <c r="F52" s="30"/>
    </row>
    <row r="53" spans="1:6" ht="30" customHeight="1" x14ac:dyDescent="0.25">
      <c r="A53" s="66" t="s">
        <v>169</v>
      </c>
      <c r="B53" s="67"/>
      <c r="C53" s="68"/>
      <c r="D53" s="10">
        <v>690.38</v>
      </c>
      <c r="E53" s="45"/>
      <c r="F53" s="30"/>
    </row>
    <row r="54" spans="1:6" ht="30" customHeight="1" x14ac:dyDescent="0.25">
      <c r="A54" s="66" t="s">
        <v>170</v>
      </c>
      <c r="B54" s="67"/>
      <c r="C54" s="68"/>
      <c r="D54" s="10">
        <v>257.41000000000003</v>
      </c>
      <c r="E54" s="45"/>
      <c r="F54" s="30"/>
    </row>
    <row r="55" spans="1:6" ht="30" customHeight="1" x14ac:dyDescent="0.25">
      <c r="A55" s="66" t="s">
        <v>171</v>
      </c>
      <c r="B55" s="67"/>
      <c r="C55" s="68"/>
      <c r="D55" s="10">
        <v>218.79</v>
      </c>
      <c r="E55" s="45"/>
      <c r="F55" s="30"/>
    </row>
    <row r="56" spans="1:6" ht="30" customHeight="1" x14ac:dyDescent="0.25">
      <c r="A56" s="66" t="s">
        <v>172</v>
      </c>
      <c r="B56" s="67"/>
      <c r="C56" s="68"/>
      <c r="D56" s="10">
        <v>303.67</v>
      </c>
      <c r="E56" s="45"/>
      <c r="F56" s="30"/>
    </row>
    <row r="57" spans="1:6" ht="30" customHeight="1" x14ac:dyDescent="0.25">
      <c r="A57" s="66" t="s">
        <v>173</v>
      </c>
      <c r="B57" s="67"/>
      <c r="C57" s="68"/>
      <c r="D57" s="10">
        <v>4989.01</v>
      </c>
      <c r="E57" s="45"/>
      <c r="F57" s="30"/>
    </row>
    <row r="58" spans="1:6" ht="30" customHeight="1" x14ac:dyDescent="0.25">
      <c r="A58" s="66" t="s">
        <v>174</v>
      </c>
      <c r="B58" s="67"/>
      <c r="C58" s="68"/>
      <c r="D58" s="10">
        <v>6315.21</v>
      </c>
      <c r="E58" s="45"/>
      <c r="F58" s="30"/>
    </row>
    <row r="59" spans="1:6" ht="30" customHeight="1" x14ac:dyDescent="0.25">
      <c r="A59" s="66" t="s">
        <v>175</v>
      </c>
      <c r="B59" s="67"/>
      <c r="C59" s="68"/>
      <c r="D59" s="10">
        <v>563.45000000000005</v>
      </c>
      <c r="E59" s="45"/>
      <c r="F59" s="30"/>
    </row>
    <row r="60" spans="1:6" ht="30" customHeight="1" x14ac:dyDescent="0.25">
      <c r="A60" s="66" t="s">
        <v>176</v>
      </c>
      <c r="B60" s="67"/>
      <c r="C60" s="68"/>
      <c r="D60" s="10">
        <v>2509.0300000000002</v>
      </c>
      <c r="E60" s="45"/>
      <c r="F60" s="30"/>
    </row>
    <row r="61" spans="1:6" ht="30" customHeight="1" x14ac:dyDescent="0.25">
      <c r="A61" s="66" t="s">
        <v>177</v>
      </c>
      <c r="B61" s="67"/>
      <c r="C61" s="68"/>
      <c r="D61" s="10">
        <v>382935</v>
      </c>
      <c r="E61" s="45"/>
      <c r="F61" s="30"/>
    </row>
    <row r="62" spans="1:6" ht="30" customHeight="1" x14ac:dyDescent="0.25">
      <c r="A62" s="66" t="s">
        <v>178</v>
      </c>
      <c r="B62" s="67"/>
      <c r="C62" s="68"/>
      <c r="D62" s="10">
        <v>1386.31</v>
      </c>
      <c r="E62" s="45"/>
      <c r="F62" s="30"/>
    </row>
    <row r="63" spans="1:6" ht="30" customHeight="1" x14ac:dyDescent="0.25">
      <c r="A63" s="66" t="s">
        <v>179</v>
      </c>
      <c r="B63" s="67"/>
      <c r="C63" s="68"/>
      <c r="D63" s="10">
        <v>2058.02</v>
      </c>
      <c r="E63" s="45"/>
      <c r="F63" s="30"/>
    </row>
    <row r="64" spans="1:6" ht="30" customHeight="1" x14ac:dyDescent="0.25">
      <c r="A64" s="66" t="s">
        <v>180</v>
      </c>
      <c r="B64" s="67"/>
      <c r="C64" s="68"/>
      <c r="D64" s="10">
        <v>68077.47</v>
      </c>
      <c r="E64" s="45"/>
      <c r="F64" s="30"/>
    </row>
    <row r="65" spans="1:6" ht="30" customHeight="1" x14ac:dyDescent="0.25">
      <c r="A65" s="66" t="s">
        <v>181</v>
      </c>
      <c r="B65" s="67"/>
      <c r="C65" s="68"/>
      <c r="D65" s="10">
        <v>64022.15</v>
      </c>
      <c r="E65" s="45"/>
      <c r="F65" s="30"/>
    </row>
    <row r="66" spans="1:6" ht="30" customHeight="1" x14ac:dyDescent="0.25">
      <c r="A66" s="66" t="s">
        <v>182</v>
      </c>
      <c r="B66" s="67"/>
      <c r="C66" s="68"/>
      <c r="D66" s="10">
        <v>3262.14</v>
      </c>
      <c r="E66" s="45"/>
      <c r="F66" s="30"/>
    </row>
    <row r="67" spans="1:6" ht="23.25" customHeight="1" x14ac:dyDescent="0.25">
      <c r="A67" s="66" t="s">
        <v>183</v>
      </c>
      <c r="B67" s="67"/>
      <c r="C67" s="68"/>
      <c r="D67" s="10">
        <v>863853.68</v>
      </c>
      <c r="E67" s="45"/>
      <c r="F67" s="30"/>
    </row>
    <row r="68" spans="1:6" ht="21" customHeight="1" x14ac:dyDescent="0.25">
      <c r="A68" s="66" t="s">
        <v>184</v>
      </c>
      <c r="B68" s="67"/>
      <c r="C68" s="68"/>
      <c r="D68" s="10">
        <v>3906.24</v>
      </c>
      <c r="E68" s="45"/>
      <c r="F68" s="30"/>
    </row>
    <row r="69" spans="1:6" ht="29.25" customHeight="1" x14ac:dyDescent="0.25">
      <c r="A69" s="66" t="s">
        <v>185</v>
      </c>
      <c r="B69" s="67"/>
      <c r="C69" s="68"/>
      <c r="D69" s="10">
        <v>-3536.73</v>
      </c>
      <c r="E69" s="45"/>
      <c r="F69" s="30"/>
    </row>
    <row r="70" spans="1:6" x14ac:dyDescent="0.25">
      <c r="A70" s="63" t="s">
        <v>12</v>
      </c>
      <c r="B70" s="64"/>
      <c r="C70" s="65"/>
      <c r="D70" s="62">
        <f>D72-D5+D71</f>
        <v>8797578.3771299999</v>
      </c>
      <c r="E70" s="45"/>
      <c r="F70" s="30" t="s">
        <v>35</v>
      </c>
    </row>
    <row r="71" spans="1:6" x14ac:dyDescent="0.25">
      <c r="A71" s="57" t="s">
        <v>13</v>
      </c>
      <c r="B71" s="58"/>
      <c r="C71" s="58"/>
      <c r="D71" s="62">
        <f>B116+'Муниципальные районы'!P55</f>
        <v>9946033.0771299992</v>
      </c>
      <c r="E71" s="45"/>
    </row>
    <row r="72" spans="1:6" x14ac:dyDescent="0.25">
      <c r="A72" s="50" t="s">
        <v>186</v>
      </c>
      <c r="B72" s="51"/>
      <c r="C72" s="51"/>
      <c r="D72" s="9">
        <f>D76-D75</f>
        <v>8698637.3000000007</v>
      </c>
      <c r="E72" s="23"/>
    </row>
    <row r="73" spans="1:6" x14ac:dyDescent="0.25">
      <c r="A73" s="59" t="s">
        <v>14</v>
      </c>
      <c r="B73" s="60"/>
      <c r="C73" s="60"/>
      <c r="D73" s="9"/>
      <c r="E73" s="23"/>
    </row>
    <row r="74" spans="1:6" x14ac:dyDescent="0.25">
      <c r="A74" s="59" t="s">
        <v>15</v>
      </c>
      <c r="B74" s="60"/>
      <c r="C74" s="60"/>
      <c r="D74" s="69">
        <v>23917.599999999999</v>
      </c>
      <c r="E74" s="23"/>
    </row>
    <row r="75" spans="1:6" ht="94.5" customHeight="1" x14ac:dyDescent="0.25">
      <c r="A75" s="59" t="s">
        <v>187</v>
      </c>
      <c r="B75" s="60"/>
      <c r="C75" s="60"/>
      <c r="D75" s="70">
        <v>-558667.6</v>
      </c>
      <c r="E75" s="23"/>
    </row>
    <row r="76" spans="1:6" x14ac:dyDescent="0.25">
      <c r="A76" s="50" t="s">
        <v>188</v>
      </c>
      <c r="B76" s="51"/>
      <c r="C76" s="51"/>
      <c r="D76" s="9">
        <v>8139969.7000000002</v>
      </c>
      <c r="E76" s="23"/>
    </row>
    <row r="77" spans="1:6" x14ac:dyDescent="0.25">
      <c r="A77" s="24"/>
      <c r="B77" s="25"/>
      <c r="C77" s="25"/>
      <c r="D77" s="23"/>
      <c r="E77" s="23"/>
    </row>
    <row r="78" spans="1:6" x14ac:dyDescent="0.25">
      <c r="A78" s="26" t="s">
        <v>16</v>
      </c>
      <c r="B78" s="11"/>
      <c r="C78" s="11"/>
      <c r="D78" s="12"/>
      <c r="E78" s="12"/>
    </row>
    <row r="79" spans="1:6" x14ac:dyDescent="0.25">
      <c r="A79" s="52" t="s">
        <v>17</v>
      </c>
      <c r="B79" s="54" t="s">
        <v>2</v>
      </c>
      <c r="C79" s="61" t="s">
        <v>3</v>
      </c>
      <c r="D79" s="61"/>
      <c r="E79" s="61"/>
    </row>
    <row r="80" spans="1:6" ht="90" customHeight="1" x14ac:dyDescent="0.25">
      <c r="A80" s="53"/>
      <c r="B80" s="54"/>
      <c r="C80" s="46" t="s">
        <v>4</v>
      </c>
      <c r="D80" s="46" t="s">
        <v>5</v>
      </c>
      <c r="E80" s="27" t="s">
        <v>33</v>
      </c>
    </row>
    <row r="81" spans="1:5" x14ac:dyDescent="0.25">
      <c r="A81" s="13" t="s">
        <v>88</v>
      </c>
      <c r="B81" s="38">
        <v>25708.732100000001</v>
      </c>
      <c r="C81" s="38">
        <v>15872.34029</v>
      </c>
      <c r="D81" s="38">
        <v>4004.63798</v>
      </c>
      <c r="E81" s="38"/>
    </row>
    <row r="82" spans="1:5" x14ac:dyDescent="0.25">
      <c r="A82" s="13" t="s">
        <v>89</v>
      </c>
      <c r="B82" s="38">
        <v>16577.377960000002</v>
      </c>
      <c r="C82" s="38">
        <v>11644.532080000001</v>
      </c>
      <c r="D82" s="38">
        <v>4385.8612000000003</v>
      </c>
      <c r="E82" s="38"/>
    </row>
    <row r="83" spans="1:5" x14ac:dyDescent="0.25">
      <c r="A83" s="13" t="s">
        <v>90</v>
      </c>
      <c r="B83" s="38">
        <v>20840.601849999999</v>
      </c>
      <c r="C83" s="38">
        <v>13889.64372</v>
      </c>
      <c r="D83" s="38">
        <v>2144.5701300000001</v>
      </c>
      <c r="E83" s="38"/>
    </row>
    <row r="84" spans="1:5" x14ac:dyDescent="0.25">
      <c r="A84" s="13" t="s">
        <v>91</v>
      </c>
      <c r="B84" s="38">
        <v>179605.38159999999</v>
      </c>
      <c r="C84" s="38">
        <v>31384.668229999999</v>
      </c>
      <c r="D84" s="38">
        <v>8733.0723799999996</v>
      </c>
      <c r="E84" s="38">
        <v>55152.925999999999</v>
      </c>
    </row>
    <row r="85" spans="1:5" ht="30" x14ac:dyDescent="0.25">
      <c r="A85" s="13" t="s">
        <v>92</v>
      </c>
      <c r="B85" s="38">
        <v>234790.70277999999</v>
      </c>
      <c r="C85" s="38">
        <v>17702.60339</v>
      </c>
      <c r="D85" s="38">
        <v>5424.3828999999996</v>
      </c>
      <c r="E85" s="38"/>
    </row>
    <row r="86" spans="1:5" x14ac:dyDescent="0.25">
      <c r="A86" s="13" t="s">
        <v>93</v>
      </c>
      <c r="B86" s="38">
        <v>21245.92036</v>
      </c>
      <c r="C86" s="38">
        <v>8537.6996899999995</v>
      </c>
      <c r="D86" s="38">
        <v>2475.57123</v>
      </c>
      <c r="E86" s="38"/>
    </row>
    <row r="87" spans="1:5" x14ac:dyDescent="0.25">
      <c r="A87" s="13" t="s">
        <v>94</v>
      </c>
      <c r="B87" s="38">
        <v>3131.9083099999998</v>
      </c>
      <c r="C87" s="38">
        <v>2316.9088400000001</v>
      </c>
      <c r="D87" s="38">
        <v>653.14403000000004</v>
      </c>
      <c r="E87" s="38"/>
    </row>
    <row r="88" spans="1:5" ht="30" x14ac:dyDescent="0.25">
      <c r="A88" s="13" t="s">
        <v>95</v>
      </c>
      <c r="B88" s="38">
        <v>2211469.2730999999</v>
      </c>
      <c r="C88" s="38">
        <v>9394.8580899999997</v>
      </c>
      <c r="D88" s="38">
        <v>2589.21351</v>
      </c>
      <c r="E88" s="38"/>
    </row>
    <row r="89" spans="1:5" x14ac:dyDescent="0.25">
      <c r="A89" s="13" t="s">
        <v>96</v>
      </c>
      <c r="B89" s="38">
        <v>1314034.0538900001</v>
      </c>
      <c r="C89" s="38">
        <v>11458.959279999999</v>
      </c>
      <c r="D89" s="38">
        <v>3770.5506599999999</v>
      </c>
      <c r="E89" s="38"/>
    </row>
    <row r="90" spans="1:5" x14ac:dyDescent="0.25">
      <c r="A90" s="13" t="s">
        <v>97</v>
      </c>
      <c r="B90" s="38">
        <v>451263.18043000001</v>
      </c>
      <c r="C90" s="38">
        <v>12671.742039999999</v>
      </c>
      <c r="D90" s="38">
        <v>4175.6977399999996</v>
      </c>
      <c r="E90" s="38">
        <v>24277.307700000001</v>
      </c>
    </row>
    <row r="91" spans="1:5" x14ac:dyDescent="0.25">
      <c r="A91" s="13" t="s">
        <v>98</v>
      </c>
      <c r="B91" s="38">
        <v>287596.68274999998</v>
      </c>
      <c r="C91" s="38">
        <v>8689.8875700000008</v>
      </c>
      <c r="D91" s="38">
        <v>2467.6390900000001</v>
      </c>
      <c r="E91" s="38">
        <v>1435.3317199999999</v>
      </c>
    </row>
    <row r="92" spans="1:5" x14ac:dyDescent="0.25">
      <c r="A92" s="13" t="s">
        <v>99</v>
      </c>
      <c r="B92" s="38">
        <v>765000.50402999995</v>
      </c>
      <c r="C92" s="38">
        <v>27438.47222</v>
      </c>
      <c r="D92" s="38">
        <v>10338.6788</v>
      </c>
      <c r="E92" s="38">
        <v>306072.03934999998</v>
      </c>
    </row>
    <row r="93" spans="1:5" ht="30" x14ac:dyDescent="0.25">
      <c r="A93" s="13" t="s">
        <v>100</v>
      </c>
      <c r="B93" s="38">
        <v>788152.71614000003</v>
      </c>
      <c r="C93" s="38">
        <v>25105.914489999999</v>
      </c>
      <c r="D93" s="38">
        <v>7722.4831000000004</v>
      </c>
      <c r="E93" s="38">
        <v>503531.11560000002</v>
      </c>
    </row>
    <row r="94" spans="1:5" x14ac:dyDescent="0.25">
      <c r="A94" s="13" t="s">
        <v>101</v>
      </c>
      <c r="B94" s="38">
        <v>100420.32123</v>
      </c>
      <c r="C94" s="38">
        <v>2149.54079</v>
      </c>
      <c r="D94" s="38">
        <v>690.27589999999998</v>
      </c>
      <c r="E94" s="38"/>
    </row>
    <row r="95" spans="1:5" x14ac:dyDescent="0.25">
      <c r="A95" s="13" t="s">
        <v>102</v>
      </c>
      <c r="B95" s="38">
        <v>138032.34179000001</v>
      </c>
      <c r="C95" s="38">
        <v>64767.1895</v>
      </c>
      <c r="D95" s="38">
        <v>20353.427520000001</v>
      </c>
      <c r="E95" s="38">
        <v>68.756600000000006</v>
      </c>
    </row>
    <row r="96" spans="1:5" x14ac:dyDescent="0.25">
      <c r="A96" s="13" t="s">
        <v>103</v>
      </c>
      <c r="B96" s="38">
        <v>65962.902059999993</v>
      </c>
      <c r="C96" s="38">
        <v>19707.804779999999</v>
      </c>
      <c r="D96" s="38">
        <v>6443.5271300000004</v>
      </c>
      <c r="E96" s="38"/>
    </row>
    <row r="97" spans="1:5" ht="30" x14ac:dyDescent="0.25">
      <c r="A97" s="13" t="s">
        <v>104</v>
      </c>
      <c r="B97" s="38">
        <v>15604.065839999999</v>
      </c>
      <c r="C97" s="38">
        <v>5401.7476900000001</v>
      </c>
      <c r="D97" s="38">
        <v>1518.92221</v>
      </c>
      <c r="E97" s="38"/>
    </row>
    <row r="98" spans="1:5" x14ac:dyDescent="0.25">
      <c r="A98" s="13" t="s">
        <v>105</v>
      </c>
      <c r="B98" s="38">
        <v>58796.805350000002</v>
      </c>
      <c r="C98" s="38">
        <v>25241.118269999999</v>
      </c>
      <c r="D98" s="38">
        <v>7421.6616299999996</v>
      </c>
      <c r="E98" s="38">
        <v>11728.73711</v>
      </c>
    </row>
    <row r="99" spans="1:5" x14ac:dyDescent="0.25">
      <c r="A99" s="13" t="s">
        <v>106</v>
      </c>
      <c r="B99" s="38">
        <v>-171903.29691999999</v>
      </c>
      <c r="C99" s="38">
        <v>-12569.02742</v>
      </c>
      <c r="D99" s="38">
        <v>-3178.0042899999999</v>
      </c>
      <c r="E99" s="38"/>
    </row>
    <row r="100" spans="1:5" x14ac:dyDescent="0.25">
      <c r="A100" s="13" t="s">
        <v>107</v>
      </c>
      <c r="B100" s="38">
        <v>585298.02096999995</v>
      </c>
      <c r="C100" s="38">
        <v>10981.310960000001</v>
      </c>
      <c r="D100" s="38">
        <v>3122.0838800000001</v>
      </c>
      <c r="E100" s="38"/>
    </row>
    <row r="101" spans="1:5" ht="30" x14ac:dyDescent="0.25">
      <c r="A101" s="13" t="s">
        <v>108</v>
      </c>
      <c r="B101" s="38">
        <v>28092.455450000001</v>
      </c>
      <c r="C101" s="38">
        <v>13303.761280000001</v>
      </c>
      <c r="D101" s="38">
        <v>5850.5416500000001</v>
      </c>
      <c r="E101" s="38"/>
    </row>
    <row r="102" spans="1:5" x14ac:dyDescent="0.25">
      <c r="A102" s="13" t="s">
        <v>109</v>
      </c>
      <c r="B102" s="38">
        <v>6667.5812299999998</v>
      </c>
      <c r="C102" s="38">
        <v>4342.5468199999996</v>
      </c>
      <c r="D102" s="38">
        <v>1549.6276600000001</v>
      </c>
      <c r="E102" s="38"/>
    </row>
    <row r="103" spans="1:5" x14ac:dyDescent="0.25">
      <c r="A103" s="13" t="s">
        <v>110</v>
      </c>
      <c r="B103" s="38">
        <v>2749.6951899999999</v>
      </c>
      <c r="C103" s="38">
        <v>1879.63131</v>
      </c>
      <c r="D103" s="38">
        <v>689.67809999999997</v>
      </c>
      <c r="E103" s="38"/>
    </row>
    <row r="104" spans="1:5" x14ac:dyDescent="0.25">
      <c r="A104" s="13" t="s">
        <v>111</v>
      </c>
      <c r="B104" s="38">
        <v>3977.7249299999999</v>
      </c>
      <c r="C104" s="38">
        <v>3064.8855100000001</v>
      </c>
      <c r="D104" s="38">
        <v>773.33424000000002</v>
      </c>
      <c r="E104" s="38"/>
    </row>
    <row r="105" spans="1:5" x14ac:dyDescent="0.25">
      <c r="A105" s="13" t="s">
        <v>112</v>
      </c>
      <c r="B105" s="38">
        <v>4331.6402099999996</v>
      </c>
      <c r="C105" s="38">
        <v>3381.3427900000002</v>
      </c>
      <c r="D105" s="38">
        <v>906.59948999999995</v>
      </c>
      <c r="E105" s="38"/>
    </row>
    <row r="106" spans="1:5" x14ac:dyDescent="0.25">
      <c r="A106" s="13" t="s">
        <v>113</v>
      </c>
      <c r="B106" s="38">
        <v>54713.721940000003</v>
      </c>
      <c r="C106" s="38">
        <v>8631.9337200000009</v>
      </c>
      <c r="D106" s="38">
        <v>2257.6851799999999</v>
      </c>
      <c r="E106" s="38"/>
    </row>
    <row r="107" spans="1:5" ht="30" x14ac:dyDescent="0.25">
      <c r="A107" s="13" t="s">
        <v>114</v>
      </c>
      <c r="B107" s="38">
        <v>736.01440000000002</v>
      </c>
      <c r="C107" s="38">
        <v>423.38229000000001</v>
      </c>
      <c r="D107" s="38">
        <v>251.41503</v>
      </c>
      <c r="E107" s="38"/>
    </row>
    <row r="108" spans="1:5" x14ac:dyDescent="0.25">
      <c r="A108" s="13" t="s">
        <v>115</v>
      </c>
      <c r="B108" s="38">
        <v>126869.0058</v>
      </c>
      <c r="C108" s="38">
        <v>3190.13778</v>
      </c>
      <c r="D108" s="38">
        <v>685.69556</v>
      </c>
      <c r="E108" s="38">
        <v>137.99299999999999</v>
      </c>
    </row>
    <row r="109" spans="1:5" x14ac:dyDescent="0.25">
      <c r="A109" s="13" t="s">
        <v>116</v>
      </c>
      <c r="B109" s="38">
        <v>30968.203539999999</v>
      </c>
      <c r="C109" s="38">
        <v>15324.61764</v>
      </c>
      <c r="D109" s="38">
        <v>3363.7720199999999</v>
      </c>
      <c r="E109" s="38"/>
    </row>
    <row r="110" spans="1:5" x14ac:dyDescent="0.25">
      <c r="A110" s="13" t="s">
        <v>117</v>
      </c>
      <c r="B110" s="38">
        <v>21599.517759999999</v>
      </c>
      <c r="C110" s="38">
        <v>2613.5021499999998</v>
      </c>
      <c r="D110" s="38">
        <v>823.28166999999996</v>
      </c>
      <c r="E110" s="38"/>
    </row>
    <row r="111" spans="1:5" x14ac:dyDescent="0.25">
      <c r="A111" s="13" t="s">
        <v>118</v>
      </c>
      <c r="B111" s="38">
        <v>1104.50863</v>
      </c>
      <c r="C111" s="38">
        <v>646.29553999999996</v>
      </c>
      <c r="D111" s="38">
        <v>225.12314000000001</v>
      </c>
      <c r="E111" s="38"/>
    </row>
    <row r="112" spans="1:5" ht="30" x14ac:dyDescent="0.25">
      <c r="A112" s="13" t="s">
        <v>119</v>
      </c>
      <c r="B112" s="38">
        <v>9516.0849600000001</v>
      </c>
      <c r="C112" s="38">
        <v>6790.3628200000003</v>
      </c>
      <c r="D112" s="38">
        <v>1563.4132199999999</v>
      </c>
      <c r="E112" s="38"/>
    </row>
    <row r="113" spans="1:5" ht="30" x14ac:dyDescent="0.25">
      <c r="A113" s="13" t="s">
        <v>120</v>
      </c>
      <c r="B113" s="38">
        <v>31614.284879999999</v>
      </c>
      <c r="C113" s="38">
        <v>2573.4133099999999</v>
      </c>
      <c r="D113" s="38">
        <v>792.60288000000003</v>
      </c>
      <c r="E113" s="38">
        <v>229.88399999999999</v>
      </c>
    </row>
    <row r="114" spans="1:5" ht="30" x14ac:dyDescent="0.25">
      <c r="A114" s="13" t="s">
        <v>121</v>
      </c>
      <c r="B114" s="38">
        <v>35690.44584</v>
      </c>
      <c r="C114" s="38">
        <v>6144.5316400000002</v>
      </c>
      <c r="D114" s="38">
        <v>1879.3228300000001</v>
      </c>
      <c r="E114" s="38">
        <v>1225.104</v>
      </c>
    </row>
    <row r="115" spans="1:5" x14ac:dyDescent="0.25">
      <c r="A115" s="13" t="s">
        <v>122</v>
      </c>
      <c r="B115" s="38">
        <v>527.16823999999997</v>
      </c>
      <c r="C115" s="38">
        <v>365.25211000000002</v>
      </c>
      <c r="D115" s="38">
        <v>110.30613</v>
      </c>
      <c r="E115" s="38"/>
    </row>
    <row r="116" spans="1:5" x14ac:dyDescent="0.25">
      <c r="A116" s="28" t="s">
        <v>2</v>
      </c>
      <c r="B116" s="39">
        <v>7470786.2486199997</v>
      </c>
      <c r="C116" s="39">
        <v>384463.51121000003</v>
      </c>
      <c r="D116" s="39">
        <v>116979.79553</v>
      </c>
      <c r="E116" s="39">
        <v>903859.19507999998</v>
      </c>
    </row>
  </sheetData>
  <mergeCells count="77">
    <mergeCell ref="A76:C76"/>
    <mergeCell ref="A66:C66"/>
    <mergeCell ref="A67:C67"/>
    <mergeCell ref="A68:C68"/>
    <mergeCell ref="A69:C69"/>
    <mergeCell ref="A75:C75"/>
    <mergeCell ref="A61:C61"/>
    <mergeCell ref="A62:C62"/>
    <mergeCell ref="A63:C63"/>
    <mergeCell ref="A64:C64"/>
    <mergeCell ref="A65:C65"/>
    <mergeCell ref="A56:C56"/>
    <mergeCell ref="A57:C57"/>
    <mergeCell ref="A58:C58"/>
    <mergeCell ref="A59:C59"/>
    <mergeCell ref="A60:C60"/>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D1"/>
    <mergeCell ref="A2:D2"/>
    <mergeCell ref="A5:C5"/>
    <mergeCell ref="A72:C72"/>
    <mergeCell ref="A79:A80"/>
    <mergeCell ref="B79:B80"/>
    <mergeCell ref="A6:C6"/>
    <mergeCell ref="A7:C7"/>
    <mergeCell ref="A8:C8"/>
    <mergeCell ref="A70:C70"/>
    <mergeCell ref="A71:C71"/>
    <mergeCell ref="A73:C73"/>
    <mergeCell ref="A74:C74"/>
    <mergeCell ref="C79:E79"/>
    <mergeCell ref="A9:C9"/>
    <mergeCell ref="A10:C10"/>
  </mergeCells>
  <pageMargins left="0.70866141732283472" right="0.38" top="0.41" bottom="0.34" header="0.22" footer="0.17"/>
  <pageSetup paperSize="9" scale="6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Normal="100" zoomScaleSheetLayoutView="100" workbookViewId="0">
      <selection activeCell="A55" sqref="A55:T55"/>
    </sheetView>
  </sheetViews>
  <sheetFormatPr defaultRowHeight="15" x14ac:dyDescent="0.25"/>
  <cols>
    <col min="1" max="1" width="38.28515625" customWidth="1"/>
    <col min="2" max="2" width="13.140625" customWidth="1"/>
    <col min="3" max="3" width="14" customWidth="1"/>
    <col min="4" max="4" width="13.85546875" customWidth="1"/>
    <col min="5" max="5" width="14" customWidth="1"/>
    <col min="6" max="6" width="13.85546875" customWidth="1"/>
    <col min="7" max="7" width="14.5703125" customWidth="1"/>
    <col min="8" max="8" width="14.7109375" customWidth="1"/>
    <col min="9" max="9" width="14.28515625" customWidth="1"/>
    <col min="10" max="10" width="12.7109375" customWidth="1"/>
    <col min="11" max="11" width="11" customWidth="1"/>
    <col min="12" max="12" width="13.85546875" customWidth="1"/>
    <col min="13" max="13" width="14.85546875" customWidth="1"/>
    <col min="14" max="14" width="13.85546875" customWidth="1"/>
    <col min="15" max="15" width="14.28515625" customWidth="1"/>
    <col min="16" max="16" width="12.5703125" customWidth="1"/>
  </cols>
  <sheetData>
    <row r="1" spans="1:20" s="18" customFormat="1" ht="15.75" x14ac:dyDescent="0.25">
      <c r="A1" s="21"/>
      <c r="C1" s="19" t="s">
        <v>8</v>
      </c>
    </row>
    <row r="2" spans="1:20" x14ac:dyDescent="0.25">
      <c r="A2" s="22" t="str">
        <f>TEXT(EndData2,"[$-FC19]ДД.ММ.ГГГ")</f>
        <v>00.01.1900</v>
      </c>
      <c r="C2" s="14"/>
      <c r="P2" s="16" t="s">
        <v>7</v>
      </c>
    </row>
    <row r="3" spans="1:20" s="17" customFormat="1" ht="51" x14ac:dyDescent="0.25">
      <c r="A3" s="20" t="s">
        <v>18</v>
      </c>
      <c r="B3" s="36" t="s">
        <v>19</v>
      </c>
      <c r="C3" s="37" t="s">
        <v>20</v>
      </c>
      <c r="D3" s="37" t="s">
        <v>21</v>
      </c>
      <c r="E3" s="37" t="s">
        <v>22</v>
      </c>
      <c r="F3" s="37" t="s">
        <v>23</v>
      </c>
      <c r="G3" s="37" t="s">
        <v>24</v>
      </c>
      <c r="H3" s="37" t="s">
        <v>25</v>
      </c>
      <c r="I3" s="37" t="s">
        <v>26</v>
      </c>
      <c r="J3" s="37" t="s">
        <v>27</v>
      </c>
      <c r="K3" s="37" t="s">
        <v>28</v>
      </c>
      <c r="L3" s="37" t="s">
        <v>29</v>
      </c>
      <c r="M3" s="37" t="s">
        <v>30</v>
      </c>
      <c r="N3" s="37" t="s">
        <v>31</v>
      </c>
      <c r="O3" s="37" t="s">
        <v>32</v>
      </c>
      <c r="P3" s="15" t="s">
        <v>6</v>
      </c>
    </row>
    <row r="4" spans="1:20" ht="45" x14ac:dyDescent="0.25">
      <c r="A4" s="35" t="s">
        <v>36</v>
      </c>
      <c r="B4" s="40"/>
      <c r="C4" s="40">
        <v>16529.16</v>
      </c>
      <c r="D4" s="40">
        <v>29180</v>
      </c>
      <c r="E4" s="40"/>
      <c r="F4" s="40">
        <v>169.7</v>
      </c>
      <c r="G4" s="40">
        <v>10609.3334</v>
      </c>
      <c r="H4" s="40">
        <v>2126.5500000000002</v>
      </c>
      <c r="I4" s="40">
        <v>7200</v>
      </c>
      <c r="J4" s="40">
        <v>11998.58</v>
      </c>
      <c r="K4" s="40">
        <v>5548</v>
      </c>
      <c r="L4" s="40">
        <v>20660.832999999999</v>
      </c>
      <c r="M4" s="40">
        <v>874.25</v>
      </c>
      <c r="N4" s="40">
        <v>9830</v>
      </c>
      <c r="O4" s="40">
        <v>6857.8</v>
      </c>
      <c r="P4" s="41">
        <v>121584.2064</v>
      </c>
      <c r="Q4" s="34"/>
      <c r="R4" s="34"/>
      <c r="S4" s="34"/>
      <c r="T4" s="34"/>
    </row>
    <row r="5" spans="1:20" ht="45" x14ac:dyDescent="0.25">
      <c r="A5" s="35" t="s">
        <v>37</v>
      </c>
      <c r="B5" s="40">
        <v>217344.53283000001</v>
      </c>
      <c r="C5" s="40">
        <v>7215.8950000000004</v>
      </c>
      <c r="D5" s="40">
        <v>3071.8696100000002</v>
      </c>
      <c r="E5" s="40">
        <v>896.93</v>
      </c>
      <c r="F5" s="40">
        <v>2960.384</v>
      </c>
      <c r="G5" s="40">
        <v>27377.186669999999</v>
      </c>
      <c r="H5" s="40">
        <v>56.22</v>
      </c>
      <c r="I5" s="40">
        <v>6394.9359999999997</v>
      </c>
      <c r="J5" s="40">
        <v>7672.72</v>
      </c>
      <c r="K5" s="40">
        <v>34473.65</v>
      </c>
      <c r="L5" s="40">
        <v>2243.8760000000002</v>
      </c>
      <c r="M5" s="40">
        <v>2567.5279999999998</v>
      </c>
      <c r="N5" s="40">
        <v>14496.708339999999</v>
      </c>
      <c r="O5" s="40">
        <v>18054.041239999999</v>
      </c>
      <c r="P5" s="41">
        <v>344826.47769000003</v>
      </c>
      <c r="Q5" s="34"/>
      <c r="R5" s="34"/>
      <c r="S5" s="34"/>
      <c r="T5" s="34"/>
    </row>
    <row r="6" spans="1:20" ht="60" x14ac:dyDescent="0.25">
      <c r="A6" s="35" t="s">
        <v>38</v>
      </c>
      <c r="B6" s="40">
        <v>52994.288209999999</v>
      </c>
      <c r="C6" s="40">
        <v>43469.431329999999</v>
      </c>
      <c r="D6" s="40">
        <v>22300</v>
      </c>
      <c r="E6" s="40">
        <v>11300</v>
      </c>
      <c r="F6" s="40">
        <v>3933.5830000000001</v>
      </c>
      <c r="G6" s="40">
        <v>19104.666659999999</v>
      </c>
      <c r="H6" s="40">
        <v>7283.6</v>
      </c>
      <c r="I6" s="40">
        <v>3800</v>
      </c>
      <c r="J6" s="40">
        <v>21283.151000000002</v>
      </c>
      <c r="K6" s="40">
        <v>4896</v>
      </c>
      <c r="L6" s="40">
        <v>8662.5889999999999</v>
      </c>
      <c r="M6" s="40">
        <v>12435.166670000001</v>
      </c>
      <c r="N6" s="40">
        <v>13918</v>
      </c>
      <c r="O6" s="40">
        <v>16299</v>
      </c>
      <c r="P6" s="41">
        <v>241679.47586999999</v>
      </c>
      <c r="Q6" s="34"/>
      <c r="R6" s="34"/>
      <c r="S6" s="34"/>
      <c r="T6" s="34"/>
    </row>
    <row r="7" spans="1:20" ht="135" x14ac:dyDescent="0.25">
      <c r="A7" s="35" t="s">
        <v>39</v>
      </c>
      <c r="B7" s="40">
        <v>62184.146769999999</v>
      </c>
      <c r="C7" s="40">
        <v>7686.6930899999998</v>
      </c>
      <c r="D7" s="40">
        <v>200</v>
      </c>
      <c r="E7" s="40">
        <v>21000</v>
      </c>
      <c r="F7" s="40"/>
      <c r="G7" s="40">
        <v>1901.73558</v>
      </c>
      <c r="H7" s="40">
        <v>109.71</v>
      </c>
      <c r="I7" s="40">
        <v>9957.6722499999996</v>
      </c>
      <c r="J7" s="40">
        <v>31408.182270000001</v>
      </c>
      <c r="K7" s="40">
        <v>16068.911319999999</v>
      </c>
      <c r="L7" s="40">
        <v>7817.1013300000004</v>
      </c>
      <c r="M7" s="40">
        <v>1106.0909999999999</v>
      </c>
      <c r="N7" s="40">
        <v>2298.6020600000002</v>
      </c>
      <c r="O7" s="40">
        <v>207.83063000000001</v>
      </c>
      <c r="P7" s="41">
        <v>161946.67629999999</v>
      </c>
      <c r="Q7" s="34"/>
      <c r="R7" s="34"/>
      <c r="S7" s="34"/>
      <c r="T7" s="34"/>
    </row>
    <row r="8" spans="1:20" ht="60" x14ac:dyDescent="0.25">
      <c r="A8" s="35" t="s">
        <v>40</v>
      </c>
      <c r="B8" s="40">
        <v>35649.123099999997</v>
      </c>
      <c r="C8" s="40"/>
      <c r="D8" s="40"/>
      <c r="E8" s="40"/>
      <c r="F8" s="40"/>
      <c r="G8" s="40"/>
      <c r="H8" s="40"/>
      <c r="I8" s="40"/>
      <c r="J8" s="40"/>
      <c r="K8" s="40"/>
      <c r="L8" s="40"/>
      <c r="M8" s="40"/>
      <c r="N8" s="40"/>
      <c r="O8" s="40"/>
      <c r="P8" s="41">
        <v>35649.123099999997</v>
      </c>
      <c r="Q8" s="34"/>
      <c r="R8" s="34"/>
      <c r="S8" s="34"/>
      <c r="T8" s="34"/>
    </row>
    <row r="9" spans="1:20" ht="105" x14ac:dyDescent="0.25">
      <c r="A9" s="35" t="s">
        <v>41</v>
      </c>
      <c r="B9" s="40">
        <v>182.3</v>
      </c>
      <c r="C9" s="40"/>
      <c r="D9" s="40">
        <v>40</v>
      </c>
      <c r="E9" s="40"/>
      <c r="F9" s="40"/>
      <c r="G9" s="40">
        <v>35.591670000000001</v>
      </c>
      <c r="H9" s="40"/>
      <c r="I9" s="40"/>
      <c r="J9" s="40">
        <v>76.599999999999994</v>
      </c>
      <c r="K9" s="40">
        <v>20.242000000000001</v>
      </c>
      <c r="L9" s="40"/>
      <c r="M9" s="40"/>
      <c r="N9" s="40"/>
      <c r="O9" s="40"/>
      <c r="P9" s="41">
        <v>354.73367000000002</v>
      </c>
      <c r="Q9" s="34"/>
      <c r="R9" s="34"/>
      <c r="S9" s="34"/>
      <c r="T9" s="34"/>
    </row>
    <row r="10" spans="1:20" ht="90" x14ac:dyDescent="0.25">
      <c r="A10" s="35" t="s">
        <v>42</v>
      </c>
      <c r="B10" s="40"/>
      <c r="C10" s="40">
        <v>4505.83</v>
      </c>
      <c r="D10" s="40">
        <v>652.75</v>
      </c>
      <c r="E10" s="40">
        <v>479</v>
      </c>
      <c r="F10" s="40">
        <v>177</v>
      </c>
      <c r="G10" s="40">
        <v>655.41669999999999</v>
      </c>
      <c r="H10" s="40">
        <v>202.9</v>
      </c>
      <c r="I10" s="40"/>
      <c r="J10" s="40"/>
      <c r="K10" s="40"/>
      <c r="L10" s="40">
        <v>267.58332999999999</v>
      </c>
      <c r="M10" s="40">
        <v>254.46666999999999</v>
      </c>
      <c r="N10" s="40"/>
      <c r="O10" s="40">
        <v>172.8</v>
      </c>
      <c r="P10" s="41">
        <v>7367.7466999999997</v>
      </c>
      <c r="Q10" s="34"/>
      <c r="R10" s="34"/>
      <c r="S10" s="34"/>
      <c r="T10" s="34"/>
    </row>
    <row r="11" spans="1:20" ht="90" x14ac:dyDescent="0.25">
      <c r="A11" s="35" t="s">
        <v>43</v>
      </c>
      <c r="B11" s="40">
        <v>400.5</v>
      </c>
      <c r="C11" s="40">
        <v>226.92698999999999</v>
      </c>
      <c r="D11" s="40">
        <v>82</v>
      </c>
      <c r="E11" s="40"/>
      <c r="F11" s="40"/>
      <c r="G11" s="40"/>
      <c r="H11" s="40"/>
      <c r="I11" s="40">
        <v>83</v>
      </c>
      <c r="J11" s="40">
        <v>178.75</v>
      </c>
      <c r="K11" s="40"/>
      <c r="L11" s="40">
        <v>137.74</v>
      </c>
      <c r="M11" s="40">
        <v>106.764</v>
      </c>
      <c r="N11" s="40"/>
      <c r="O11" s="40">
        <v>60.59</v>
      </c>
      <c r="P11" s="41">
        <v>1276.27099</v>
      </c>
      <c r="Q11" s="34"/>
      <c r="R11" s="34"/>
      <c r="S11" s="34"/>
      <c r="T11" s="34"/>
    </row>
    <row r="12" spans="1:20" ht="105" x14ac:dyDescent="0.25">
      <c r="A12" s="35" t="s">
        <v>44</v>
      </c>
      <c r="B12" s="40">
        <v>1466.15</v>
      </c>
      <c r="C12" s="40">
        <v>963.77032999999994</v>
      </c>
      <c r="D12" s="40">
        <v>281</v>
      </c>
      <c r="E12" s="40">
        <v>215</v>
      </c>
      <c r="F12" s="40">
        <v>121.2</v>
      </c>
      <c r="G12" s="40">
        <v>280</v>
      </c>
      <c r="H12" s="40">
        <v>74.249600000000001</v>
      </c>
      <c r="I12" s="40">
        <v>20</v>
      </c>
      <c r="J12" s="40">
        <v>524.85</v>
      </c>
      <c r="K12" s="40">
        <v>172</v>
      </c>
      <c r="L12" s="40">
        <v>350</v>
      </c>
      <c r="M12" s="40">
        <v>150.73099999999999</v>
      </c>
      <c r="N12" s="40">
        <v>241</v>
      </c>
      <c r="O12" s="40">
        <v>174.79218</v>
      </c>
      <c r="P12" s="41">
        <v>5034.7431100000003</v>
      </c>
      <c r="Q12" s="34"/>
      <c r="R12" s="34"/>
      <c r="S12" s="34"/>
      <c r="T12" s="34"/>
    </row>
    <row r="13" spans="1:20" ht="135" x14ac:dyDescent="0.25">
      <c r="A13" s="35" t="s">
        <v>45</v>
      </c>
      <c r="B13" s="40">
        <v>19438.9755</v>
      </c>
      <c r="C13" s="40">
        <v>1333</v>
      </c>
      <c r="D13" s="40"/>
      <c r="E13" s="40"/>
      <c r="F13" s="40"/>
      <c r="G13" s="40"/>
      <c r="H13" s="40"/>
      <c r="I13" s="40"/>
      <c r="J13" s="40">
        <v>133.512</v>
      </c>
      <c r="K13" s="40"/>
      <c r="L13" s="40"/>
      <c r="M13" s="40"/>
      <c r="N13" s="40"/>
      <c r="O13" s="40"/>
      <c r="P13" s="41">
        <v>20905.487499999999</v>
      </c>
      <c r="Q13" s="34"/>
      <c r="R13" s="34"/>
      <c r="S13" s="34"/>
      <c r="T13" s="34"/>
    </row>
    <row r="14" spans="1:20" ht="120" x14ac:dyDescent="0.25">
      <c r="A14" s="35" t="s">
        <v>46</v>
      </c>
      <c r="B14" s="40">
        <v>300</v>
      </c>
      <c r="C14" s="40">
        <v>520.63570000000004</v>
      </c>
      <c r="D14" s="40"/>
      <c r="E14" s="40"/>
      <c r="F14" s="40"/>
      <c r="G14" s="40">
        <v>85</v>
      </c>
      <c r="H14" s="40"/>
      <c r="I14" s="40"/>
      <c r="J14" s="40">
        <v>42.637</v>
      </c>
      <c r="K14" s="40"/>
      <c r="L14" s="40"/>
      <c r="M14" s="40"/>
      <c r="N14" s="40"/>
      <c r="O14" s="40"/>
      <c r="P14" s="41">
        <v>948.27269999999999</v>
      </c>
      <c r="Q14" s="34"/>
      <c r="R14" s="34"/>
      <c r="S14" s="34"/>
      <c r="T14" s="34"/>
    </row>
    <row r="15" spans="1:20" ht="405" x14ac:dyDescent="0.25">
      <c r="A15" s="35" t="s">
        <v>47</v>
      </c>
      <c r="B15" s="40">
        <v>21500</v>
      </c>
      <c r="C15" s="40">
        <v>14638.71745</v>
      </c>
      <c r="D15" s="40">
        <v>3036.8440000000001</v>
      </c>
      <c r="E15" s="40">
        <v>2189.7199999999998</v>
      </c>
      <c r="F15" s="40"/>
      <c r="G15" s="40">
        <v>4095.25</v>
      </c>
      <c r="H15" s="40">
        <v>1419.6320000000001</v>
      </c>
      <c r="I15" s="40">
        <v>270</v>
      </c>
      <c r="J15" s="40">
        <v>4246.0690000000004</v>
      </c>
      <c r="K15" s="40">
        <v>1800</v>
      </c>
      <c r="L15" s="40">
        <v>2260</v>
      </c>
      <c r="M15" s="40">
        <v>1600</v>
      </c>
      <c r="N15" s="40">
        <v>600</v>
      </c>
      <c r="O15" s="40">
        <v>2000</v>
      </c>
      <c r="P15" s="41">
        <v>59656.232450000003</v>
      </c>
      <c r="Q15" s="34"/>
      <c r="R15" s="34"/>
      <c r="S15" s="34"/>
      <c r="T15" s="34"/>
    </row>
    <row r="16" spans="1:20" ht="195" x14ac:dyDescent="0.25">
      <c r="A16" s="35" t="s">
        <v>48</v>
      </c>
      <c r="B16" s="40">
        <v>148192.94472</v>
      </c>
      <c r="C16" s="40">
        <v>70450</v>
      </c>
      <c r="D16" s="40">
        <v>25854.015950000001</v>
      </c>
      <c r="E16" s="40">
        <v>27000</v>
      </c>
      <c r="F16" s="40">
        <v>6352</v>
      </c>
      <c r="G16" s="40">
        <v>4921.55</v>
      </c>
      <c r="H16" s="40">
        <v>7090</v>
      </c>
      <c r="I16" s="40">
        <v>2000</v>
      </c>
      <c r="J16" s="40">
        <v>14742.98</v>
      </c>
      <c r="K16" s="40">
        <v>5703.1509999999998</v>
      </c>
      <c r="L16" s="40">
        <v>14907.75</v>
      </c>
      <c r="M16" s="40">
        <v>21282.585999999999</v>
      </c>
      <c r="N16" s="40">
        <v>7000</v>
      </c>
      <c r="O16" s="40">
        <v>7179.7809999999999</v>
      </c>
      <c r="P16" s="41">
        <v>362676.75867000001</v>
      </c>
      <c r="Q16" s="34"/>
      <c r="R16" s="34"/>
      <c r="S16" s="34"/>
      <c r="T16" s="34"/>
    </row>
    <row r="17" spans="1:20" ht="120" x14ac:dyDescent="0.25">
      <c r="A17" s="35" t="s">
        <v>49</v>
      </c>
      <c r="B17" s="40"/>
      <c r="C17" s="40"/>
      <c r="D17" s="40">
        <v>100</v>
      </c>
      <c r="E17" s="40"/>
      <c r="F17" s="40"/>
      <c r="G17" s="40">
        <v>296.89999999999998</v>
      </c>
      <c r="H17" s="40">
        <v>200</v>
      </c>
      <c r="I17" s="40"/>
      <c r="J17" s="40"/>
      <c r="K17" s="40"/>
      <c r="L17" s="40">
        <v>3000</v>
      </c>
      <c r="M17" s="40">
        <v>1763.7425000000001</v>
      </c>
      <c r="N17" s="40"/>
      <c r="O17" s="40">
        <v>4384.4859999999999</v>
      </c>
      <c r="P17" s="41">
        <v>9745.1285000000007</v>
      </c>
      <c r="Q17" s="34"/>
      <c r="R17" s="34"/>
      <c r="S17" s="34"/>
      <c r="T17" s="34"/>
    </row>
    <row r="18" spans="1:20" ht="165" x14ac:dyDescent="0.25">
      <c r="A18" s="35" t="s">
        <v>50</v>
      </c>
      <c r="B18" s="40"/>
      <c r="C18" s="40">
        <v>6.7012400000000003</v>
      </c>
      <c r="D18" s="40"/>
      <c r="E18" s="40"/>
      <c r="F18" s="40"/>
      <c r="G18" s="40"/>
      <c r="H18" s="40"/>
      <c r="I18" s="40"/>
      <c r="J18" s="40">
        <v>3.7250000000000001</v>
      </c>
      <c r="K18" s="40"/>
      <c r="L18" s="40"/>
      <c r="M18" s="40">
        <v>4.008</v>
      </c>
      <c r="N18" s="40"/>
      <c r="O18" s="40"/>
      <c r="P18" s="41">
        <v>14.434240000000001</v>
      </c>
      <c r="Q18" s="34"/>
      <c r="R18" s="34"/>
      <c r="S18" s="34"/>
      <c r="T18" s="34"/>
    </row>
    <row r="19" spans="1:20" ht="150" x14ac:dyDescent="0.25">
      <c r="A19" s="35" t="s">
        <v>51</v>
      </c>
      <c r="B19" s="40">
        <v>5100</v>
      </c>
      <c r="C19" s="40">
        <v>1000</v>
      </c>
      <c r="D19" s="40">
        <v>400</v>
      </c>
      <c r="E19" s="40">
        <v>200</v>
      </c>
      <c r="F19" s="40">
        <v>50</v>
      </c>
      <c r="G19" s="40">
        <v>407.161</v>
      </c>
      <c r="H19" s="40">
        <v>20.3</v>
      </c>
      <c r="I19" s="40">
        <v>56</v>
      </c>
      <c r="J19" s="40">
        <v>1136.1638800000001</v>
      </c>
      <c r="K19" s="40">
        <v>200</v>
      </c>
      <c r="L19" s="40">
        <v>314.97300000000001</v>
      </c>
      <c r="M19" s="40"/>
      <c r="N19" s="40">
        <v>467.08332999999999</v>
      </c>
      <c r="O19" s="40">
        <v>307.25236999999998</v>
      </c>
      <c r="P19" s="41">
        <v>9658.9335800000008</v>
      </c>
      <c r="Q19" s="34"/>
      <c r="R19" s="34"/>
      <c r="S19" s="34"/>
      <c r="T19" s="34"/>
    </row>
    <row r="20" spans="1:20" ht="150" x14ac:dyDescent="0.25">
      <c r="A20" s="35" t="s">
        <v>52</v>
      </c>
      <c r="B20" s="40">
        <v>123499.76846000001</v>
      </c>
      <c r="C20" s="40">
        <v>65864.361999999994</v>
      </c>
      <c r="D20" s="40">
        <v>14019.505999999999</v>
      </c>
      <c r="E20" s="40">
        <v>2943</v>
      </c>
      <c r="F20" s="40">
        <v>2515.25</v>
      </c>
      <c r="G20" s="40">
        <v>5828.4</v>
      </c>
      <c r="H20" s="40">
        <v>3900</v>
      </c>
      <c r="I20" s="40">
        <v>1704</v>
      </c>
      <c r="J20" s="40">
        <v>27320.5</v>
      </c>
      <c r="K20" s="40">
        <v>3000</v>
      </c>
      <c r="L20" s="40">
        <v>5868.2420000000002</v>
      </c>
      <c r="M20" s="40">
        <v>4415.66</v>
      </c>
      <c r="N20" s="40">
        <v>2615.3333299999999</v>
      </c>
      <c r="O20" s="40">
        <v>5347.2039999999997</v>
      </c>
      <c r="P20" s="41">
        <v>268841.22579</v>
      </c>
      <c r="Q20" s="34"/>
      <c r="R20" s="34"/>
      <c r="S20" s="34"/>
      <c r="T20" s="34"/>
    </row>
    <row r="21" spans="1:20" ht="90" x14ac:dyDescent="0.25">
      <c r="A21" s="35" t="s">
        <v>53</v>
      </c>
      <c r="B21" s="40">
        <v>7761.9744099999998</v>
      </c>
      <c r="C21" s="40">
        <v>1289.25</v>
      </c>
      <c r="D21" s="40">
        <v>477.08300000000003</v>
      </c>
      <c r="E21" s="40">
        <v>440</v>
      </c>
      <c r="F21" s="40">
        <v>228</v>
      </c>
      <c r="G21" s="40">
        <v>400</v>
      </c>
      <c r="H21" s="40">
        <v>31.543710000000001</v>
      </c>
      <c r="I21" s="40">
        <v>60</v>
      </c>
      <c r="J21" s="40"/>
      <c r="K21" s="40">
        <v>176</v>
      </c>
      <c r="L21" s="40">
        <v>1295.0698600000001</v>
      </c>
      <c r="M21" s="40">
        <v>100</v>
      </c>
      <c r="N21" s="40">
        <v>962.17700000000002</v>
      </c>
      <c r="O21" s="40">
        <v>1315.04837</v>
      </c>
      <c r="P21" s="41">
        <v>14536.146350000001</v>
      </c>
      <c r="Q21" s="34"/>
      <c r="R21" s="34"/>
      <c r="S21" s="34"/>
      <c r="T21" s="34"/>
    </row>
    <row r="22" spans="1:20" ht="120" x14ac:dyDescent="0.25">
      <c r="A22" s="35" t="s">
        <v>54</v>
      </c>
      <c r="B22" s="40">
        <v>672.63043000000005</v>
      </c>
      <c r="C22" s="40">
        <v>370</v>
      </c>
      <c r="D22" s="40"/>
      <c r="E22" s="40">
        <v>40</v>
      </c>
      <c r="F22" s="40">
        <v>15</v>
      </c>
      <c r="G22" s="40">
        <v>1.5</v>
      </c>
      <c r="H22" s="40">
        <v>71.5</v>
      </c>
      <c r="I22" s="40"/>
      <c r="J22" s="40">
        <v>40.587359999999997</v>
      </c>
      <c r="K22" s="40">
        <v>17.395</v>
      </c>
      <c r="L22" s="40">
        <v>22.7</v>
      </c>
      <c r="M22" s="40">
        <v>95.96</v>
      </c>
      <c r="N22" s="40">
        <v>50</v>
      </c>
      <c r="O22" s="40"/>
      <c r="P22" s="41">
        <v>1397.27279</v>
      </c>
      <c r="Q22" s="34"/>
      <c r="R22" s="34"/>
      <c r="S22" s="34"/>
      <c r="T22" s="34"/>
    </row>
    <row r="23" spans="1:20" ht="90" x14ac:dyDescent="0.25">
      <c r="A23" s="35" t="s">
        <v>55</v>
      </c>
      <c r="B23" s="40">
        <v>200</v>
      </c>
      <c r="C23" s="40">
        <v>308.12220000000002</v>
      </c>
      <c r="D23" s="40">
        <v>200</v>
      </c>
      <c r="E23" s="40">
        <v>250</v>
      </c>
      <c r="F23" s="40">
        <v>152</v>
      </c>
      <c r="G23" s="40">
        <v>301</v>
      </c>
      <c r="H23" s="40">
        <v>65</v>
      </c>
      <c r="I23" s="40">
        <v>22</v>
      </c>
      <c r="J23" s="40">
        <v>251.75</v>
      </c>
      <c r="K23" s="40">
        <v>83</v>
      </c>
      <c r="L23" s="40">
        <v>10</v>
      </c>
      <c r="M23" s="40">
        <v>39.06</v>
      </c>
      <c r="N23" s="40">
        <v>135</v>
      </c>
      <c r="O23" s="40">
        <v>3.5</v>
      </c>
      <c r="P23" s="41">
        <v>2020.4322</v>
      </c>
      <c r="Q23" s="34"/>
      <c r="R23" s="34"/>
      <c r="S23" s="34"/>
      <c r="T23" s="34"/>
    </row>
    <row r="24" spans="1:20" ht="75" x14ac:dyDescent="0.25">
      <c r="A24" s="35" t="s">
        <v>56</v>
      </c>
      <c r="B24" s="40">
        <v>833.55196999999998</v>
      </c>
      <c r="C24" s="40">
        <v>1344.6688899999999</v>
      </c>
      <c r="D24" s="40">
        <v>242.358</v>
      </c>
      <c r="E24" s="40">
        <v>1017.32316</v>
      </c>
      <c r="F24" s="40"/>
      <c r="G24" s="40">
        <v>159.58332999999999</v>
      </c>
      <c r="H24" s="40">
        <v>104.30800000000001</v>
      </c>
      <c r="I24" s="40"/>
      <c r="J24" s="40"/>
      <c r="K24" s="40"/>
      <c r="L24" s="40">
        <v>175</v>
      </c>
      <c r="M24" s="40">
        <v>179.31799000000001</v>
      </c>
      <c r="N24" s="40"/>
      <c r="O24" s="40"/>
      <c r="P24" s="41">
        <v>4056.1113399999999</v>
      </c>
      <c r="Q24" s="34"/>
      <c r="R24" s="34"/>
      <c r="S24" s="34"/>
      <c r="T24" s="34"/>
    </row>
    <row r="25" spans="1:20" ht="120" x14ac:dyDescent="0.25">
      <c r="A25" s="35" t="s">
        <v>57</v>
      </c>
      <c r="B25" s="40">
        <v>27175.942940000001</v>
      </c>
      <c r="C25" s="40"/>
      <c r="D25" s="40"/>
      <c r="E25" s="40"/>
      <c r="F25" s="40"/>
      <c r="G25" s="40"/>
      <c r="H25" s="40"/>
      <c r="I25" s="40"/>
      <c r="J25" s="40"/>
      <c r="K25" s="40"/>
      <c r="L25" s="40"/>
      <c r="M25" s="40"/>
      <c r="N25" s="40"/>
      <c r="O25" s="40"/>
      <c r="P25" s="41">
        <v>27175.942940000001</v>
      </c>
      <c r="Q25" s="34"/>
      <c r="R25" s="34"/>
      <c r="S25" s="34"/>
      <c r="T25" s="34"/>
    </row>
    <row r="26" spans="1:20" ht="150" x14ac:dyDescent="0.25">
      <c r="A26" s="35" t="s">
        <v>58</v>
      </c>
      <c r="B26" s="40">
        <v>351.6</v>
      </c>
      <c r="C26" s="40">
        <v>166.58401000000001</v>
      </c>
      <c r="D26" s="40">
        <v>90</v>
      </c>
      <c r="E26" s="40"/>
      <c r="F26" s="40"/>
      <c r="G26" s="40"/>
      <c r="H26" s="40"/>
      <c r="I26" s="40"/>
      <c r="J26" s="40">
        <v>89.65</v>
      </c>
      <c r="K26" s="40"/>
      <c r="L26" s="40"/>
      <c r="M26" s="40"/>
      <c r="N26" s="40"/>
      <c r="O26" s="40"/>
      <c r="P26" s="41">
        <v>697.83401000000003</v>
      </c>
      <c r="Q26" s="34"/>
      <c r="R26" s="34"/>
      <c r="S26" s="34"/>
      <c r="T26" s="34"/>
    </row>
    <row r="27" spans="1:20" ht="120" x14ac:dyDescent="0.25">
      <c r="A27" s="35" t="s">
        <v>59</v>
      </c>
      <c r="B27" s="40"/>
      <c r="C27" s="40"/>
      <c r="D27" s="40">
        <v>150</v>
      </c>
      <c r="E27" s="40">
        <v>360.28</v>
      </c>
      <c r="F27" s="40"/>
      <c r="G27" s="40">
        <v>100</v>
      </c>
      <c r="H27" s="40">
        <v>45</v>
      </c>
      <c r="I27" s="40"/>
      <c r="J27" s="40">
        <v>278.75</v>
      </c>
      <c r="K27" s="40"/>
      <c r="L27" s="40">
        <v>179.44049999999999</v>
      </c>
      <c r="M27" s="40"/>
      <c r="N27" s="40"/>
      <c r="O27" s="40">
        <v>70</v>
      </c>
      <c r="P27" s="41">
        <v>1183.4704999999999</v>
      </c>
      <c r="Q27" s="34"/>
      <c r="R27" s="34"/>
      <c r="S27" s="34"/>
      <c r="T27" s="34"/>
    </row>
    <row r="28" spans="1:20" ht="285" x14ac:dyDescent="0.25">
      <c r="A28" s="35" t="s">
        <v>60</v>
      </c>
      <c r="B28" s="40"/>
      <c r="C28" s="40">
        <v>-482.15823</v>
      </c>
      <c r="D28" s="40"/>
      <c r="E28" s="40"/>
      <c r="F28" s="40"/>
      <c r="G28" s="40"/>
      <c r="H28" s="40"/>
      <c r="I28" s="40"/>
      <c r="J28" s="40"/>
      <c r="K28" s="40"/>
      <c r="L28" s="40"/>
      <c r="M28" s="40"/>
      <c r="N28" s="40"/>
      <c r="O28" s="40"/>
      <c r="P28" s="41">
        <v>-482.15823</v>
      </c>
      <c r="Q28" s="34"/>
      <c r="R28" s="34"/>
      <c r="S28" s="34"/>
      <c r="T28" s="34"/>
    </row>
    <row r="29" spans="1:20" ht="75" x14ac:dyDescent="0.25">
      <c r="A29" s="35" t="s">
        <v>61</v>
      </c>
      <c r="B29" s="40">
        <v>212837.58</v>
      </c>
      <c r="C29" s="40">
        <v>7966.4116400000003</v>
      </c>
      <c r="D29" s="40"/>
      <c r="E29" s="40"/>
      <c r="F29" s="40"/>
      <c r="G29" s="40"/>
      <c r="H29" s="40"/>
      <c r="I29" s="40"/>
      <c r="J29" s="40">
        <v>838.04</v>
      </c>
      <c r="K29" s="40"/>
      <c r="L29" s="40"/>
      <c r="M29" s="40"/>
      <c r="N29" s="40"/>
      <c r="O29" s="40"/>
      <c r="P29" s="41">
        <v>221642.03164</v>
      </c>
      <c r="Q29" s="34"/>
      <c r="R29" s="34"/>
      <c r="S29" s="34"/>
      <c r="T29" s="34"/>
    </row>
    <row r="30" spans="1:20" ht="60" x14ac:dyDescent="0.25">
      <c r="A30" s="35" t="s">
        <v>62</v>
      </c>
      <c r="B30" s="40"/>
      <c r="C30" s="40"/>
      <c r="D30" s="40"/>
      <c r="E30" s="40"/>
      <c r="F30" s="40"/>
      <c r="G30" s="40"/>
      <c r="H30" s="40"/>
      <c r="I30" s="40"/>
      <c r="J30" s="40">
        <v>36810</v>
      </c>
      <c r="K30" s="40"/>
      <c r="L30" s="40"/>
      <c r="M30" s="40"/>
      <c r="N30" s="40"/>
      <c r="O30" s="40"/>
      <c r="P30" s="41">
        <v>36810</v>
      </c>
      <c r="Q30" s="34"/>
      <c r="R30" s="34"/>
      <c r="S30" s="34"/>
      <c r="T30" s="34"/>
    </row>
    <row r="31" spans="1:20" ht="105" x14ac:dyDescent="0.25">
      <c r="A31" s="35" t="s">
        <v>63</v>
      </c>
      <c r="B31" s="40"/>
      <c r="C31" s="40">
        <v>2186.8230199999998</v>
      </c>
      <c r="D31" s="40"/>
      <c r="E31" s="40"/>
      <c r="F31" s="40"/>
      <c r="G31" s="40"/>
      <c r="H31" s="40"/>
      <c r="I31" s="40"/>
      <c r="J31" s="40"/>
      <c r="K31" s="40"/>
      <c r="L31" s="40"/>
      <c r="M31" s="40"/>
      <c r="N31" s="40"/>
      <c r="O31" s="40"/>
      <c r="P31" s="41">
        <v>2186.8230199999998</v>
      </c>
      <c r="Q31" s="34"/>
      <c r="R31" s="34"/>
      <c r="S31" s="34"/>
      <c r="T31" s="34"/>
    </row>
    <row r="32" spans="1:20" ht="60" x14ac:dyDescent="0.25">
      <c r="A32" s="35" t="s">
        <v>64</v>
      </c>
      <c r="B32" s="40"/>
      <c r="C32" s="40"/>
      <c r="D32" s="40"/>
      <c r="E32" s="40"/>
      <c r="F32" s="40"/>
      <c r="G32" s="40"/>
      <c r="H32" s="40"/>
      <c r="I32" s="40">
        <v>24.58512</v>
      </c>
      <c r="J32" s="40"/>
      <c r="K32" s="40"/>
      <c r="L32" s="40">
        <v>444.24817999999999</v>
      </c>
      <c r="M32" s="40"/>
      <c r="N32" s="40"/>
      <c r="O32" s="40">
        <v>370.30005</v>
      </c>
      <c r="P32" s="41">
        <v>839.13334999999995</v>
      </c>
      <c r="Q32" s="34"/>
      <c r="R32" s="34"/>
      <c r="S32" s="34"/>
      <c r="T32" s="34"/>
    </row>
    <row r="33" spans="1:20" ht="120" x14ac:dyDescent="0.25">
      <c r="A33" s="35" t="s">
        <v>65</v>
      </c>
      <c r="B33" s="40">
        <v>21357.07071</v>
      </c>
      <c r="C33" s="40"/>
      <c r="D33" s="40"/>
      <c r="E33" s="40"/>
      <c r="F33" s="40"/>
      <c r="G33" s="40">
        <v>2306.32015</v>
      </c>
      <c r="H33" s="40"/>
      <c r="I33" s="40"/>
      <c r="J33" s="40"/>
      <c r="K33" s="40"/>
      <c r="L33" s="40">
        <v>4295.4837600000001</v>
      </c>
      <c r="M33" s="40">
        <v>19.90493</v>
      </c>
      <c r="N33" s="40">
        <v>2261.4995600000002</v>
      </c>
      <c r="O33" s="40"/>
      <c r="P33" s="41">
        <v>30240.279109999999</v>
      </c>
      <c r="Q33" s="34"/>
      <c r="R33" s="34"/>
      <c r="S33" s="34"/>
      <c r="T33" s="34"/>
    </row>
    <row r="34" spans="1:20" ht="45" x14ac:dyDescent="0.25">
      <c r="A34" s="35" t="s">
        <v>66</v>
      </c>
      <c r="B34" s="40"/>
      <c r="C34" s="40"/>
      <c r="D34" s="40"/>
      <c r="E34" s="40"/>
      <c r="F34" s="40"/>
      <c r="G34" s="40"/>
      <c r="H34" s="40"/>
      <c r="I34" s="40">
        <v>7.8730500000000001</v>
      </c>
      <c r="J34" s="40"/>
      <c r="K34" s="40"/>
      <c r="L34" s="40"/>
      <c r="M34" s="40"/>
      <c r="N34" s="40"/>
      <c r="O34" s="40"/>
      <c r="P34" s="41">
        <v>7.8730500000000001</v>
      </c>
      <c r="Q34" s="34"/>
      <c r="R34" s="34"/>
      <c r="S34" s="34"/>
      <c r="T34" s="34"/>
    </row>
    <row r="35" spans="1:20" ht="45" x14ac:dyDescent="0.25">
      <c r="A35" s="35" t="s">
        <v>67</v>
      </c>
      <c r="B35" s="40"/>
      <c r="C35" s="40"/>
      <c r="D35" s="40"/>
      <c r="E35" s="40"/>
      <c r="F35" s="40"/>
      <c r="G35" s="40"/>
      <c r="H35" s="40"/>
      <c r="I35" s="40"/>
      <c r="J35" s="40"/>
      <c r="K35" s="40">
        <v>8521.8281499999994</v>
      </c>
      <c r="L35" s="40"/>
      <c r="M35" s="40"/>
      <c r="N35" s="40"/>
      <c r="O35" s="40"/>
      <c r="P35" s="41">
        <v>8521.8281499999994</v>
      </c>
      <c r="Q35" s="34"/>
      <c r="R35" s="34"/>
      <c r="S35" s="34"/>
      <c r="T35" s="34"/>
    </row>
    <row r="36" spans="1:20" ht="180" x14ac:dyDescent="0.25">
      <c r="A36" s="35" t="s">
        <v>68</v>
      </c>
      <c r="B36" s="40">
        <v>3672.2140300000001</v>
      </c>
      <c r="C36" s="40">
        <v>1326.5250699999999</v>
      </c>
      <c r="D36" s="40">
        <v>405</v>
      </c>
      <c r="E36" s="40">
        <v>9.8750599999999995</v>
      </c>
      <c r="F36" s="40">
        <v>39.322539999999996</v>
      </c>
      <c r="G36" s="40">
        <v>196.22</v>
      </c>
      <c r="H36" s="40">
        <v>316.28199999999998</v>
      </c>
      <c r="I36" s="40"/>
      <c r="J36" s="40"/>
      <c r="K36" s="40">
        <v>41.150700000000001</v>
      </c>
      <c r="L36" s="40">
        <v>241.90788000000001</v>
      </c>
      <c r="M36" s="40"/>
      <c r="N36" s="40"/>
      <c r="O36" s="40">
        <v>66.709270000000004</v>
      </c>
      <c r="P36" s="41">
        <v>6315.2065499999999</v>
      </c>
      <c r="Q36" s="34"/>
      <c r="R36" s="34"/>
      <c r="S36" s="34"/>
      <c r="T36" s="34"/>
    </row>
    <row r="37" spans="1:20" ht="90" x14ac:dyDescent="0.25">
      <c r="A37" s="35" t="s">
        <v>69</v>
      </c>
      <c r="B37" s="40"/>
      <c r="C37" s="40"/>
      <c r="D37" s="40"/>
      <c r="E37" s="40"/>
      <c r="F37" s="40"/>
      <c r="G37" s="40"/>
      <c r="H37" s="40"/>
      <c r="I37" s="40"/>
      <c r="J37" s="40">
        <v>82935</v>
      </c>
      <c r="K37" s="40"/>
      <c r="L37" s="40"/>
      <c r="M37" s="40"/>
      <c r="N37" s="40"/>
      <c r="O37" s="40"/>
      <c r="P37" s="41">
        <v>82935</v>
      </c>
      <c r="Q37" s="34"/>
      <c r="R37" s="34"/>
      <c r="S37" s="34"/>
      <c r="T37" s="34"/>
    </row>
    <row r="38" spans="1:20" ht="120" x14ac:dyDescent="0.25">
      <c r="A38" s="35" t="s">
        <v>70</v>
      </c>
      <c r="B38" s="40">
        <v>300000</v>
      </c>
      <c r="C38" s="40"/>
      <c r="D38" s="40"/>
      <c r="E38" s="40"/>
      <c r="F38" s="40"/>
      <c r="G38" s="40"/>
      <c r="H38" s="40"/>
      <c r="I38" s="40"/>
      <c r="J38" s="40"/>
      <c r="K38" s="40"/>
      <c r="L38" s="40"/>
      <c r="M38" s="40"/>
      <c r="N38" s="40"/>
      <c r="O38" s="40"/>
      <c r="P38" s="41">
        <v>300000</v>
      </c>
      <c r="Q38" s="34"/>
      <c r="R38" s="34"/>
      <c r="S38" s="34"/>
      <c r="T38" s="34"/>
    </row>
    <row r="39" spans="1:20" ht="30" x14ac:dyDescent="0.25">
      <c r="A39" s="35" t="s">
        <v>71</v>
      </c>
      <c r="B39" s="40"/>
      <c r="C39" s="40"/>
      <c r="D39" s="40"/>
      <c r="E39" s="40"/>
      <c r="F39" s="40"/>
      <c r="G39" s="40"/>
      <c r="H39" s="40"/>
      <c r="I39" s="40"/>
      <c r="J39" s="40">
        <v>2058.0160000000001</v>
      </c>
      <c r="K39" s="40"/>
      <c r="L39" s="40"/>
      <c r="M39" s="40"/>
      <c r="N39" s="40"/>
      <c r="O39" s="40"/>
      <c r="P39" s="41">
        <v>2058.0160000000001</v>
      </c>
      <c r="Q39" s="34"/>
      <c r="R39" s="34"/>
      <c r="S39" s="34"/>
      <c r="T39" s="34"/>
    </row>
    <row r="40" spans="1:20" ht="30" x14ac:dyDescent="0.25">
      <c r="A40" s="35" t="s">
        <v>72</v>
      </c>
      <c r="B40" s="40"/>
      <c r="C40" s="40">
        <v>26483.658299999999</v>
      </c>
      <c r="D40" s="40"/>
      <c r="E40" s="40"/>
      <c r="F40" s="40"/>
      <c r="G40" s="40"/>
      <c r="H40" s="40"/>
      <c r="I40" s="40"/>
      <c r="J40" s="40"/>
      <c r="K40" s="40"/>
      <c r="L40" s="40"/>
      <c r="M40" s="40"/>
      <c r="N40" s="40"/>
      <c r="O40" s="40"/>
      <c r="P40" s="41">
        <v>26483.658299999999</v>
      </c>
      <c r="Q40" s="34"/>
      <c r="R40" s="34"/>
      <c r="S40" s="34"/>
      <c r="T40" s="34"/>
    </row>
    <row r="41" spans="1:20" ht="30" x14ac:dyDescent="0.25">
      <c r="A41" s="35" t="s">
        <v>73</v>
      </c>
      <c r="B41" s="40">
        <v>712.8</v>
      </c>
      <c r="C41" s="40"/>
      <c r="D41" s="40"/>
      <c r="E41" s="40"/>
      <c r="F41" s="40"/>
      <c r="G41" s="40"/>
      <c r="H41" s="40"/>
      <c r="I41" s="40"/>
      <c r="J41" s="40"/>
      <c r="K41" s="40"/>
      <c r="L41" s="40"/>
      <c r="M41" s="40"/>
      <c r="N41" s="40"/>
      <c r="O41" s="40"/>
      <c r="P41" s="41">
        <v>712.8</v>
      </c>
      <c r="Q41" s="34"/>
      <c r="R41" s="34"/>
      <c r="S41" s="34"/>
      <c r="T41" s="34"/>
    </row>
    <row r="42" spans="1:20" ht="90" x14ac:dyDescent="0.25">
      <c r="A42" s="35" t="s">
        <v>74</v>
      </c>
      <c r="B42" s="40">
        <v>1512.33359</v>
      </c>
      <c r="C42" s="40">
        <v>1956.8771999999999</v>
      </c>
      <c r="D42" s="40"/>
      <c r="E42" s="40"/>
      <c r="F42" s="40"/>
      <c r="G42" s="40"/>
      <c r="H42" s="40"/>
      <c r="I42" s="40"/>
      <c r="J42" s="40"/>
      <c r="K42" s="40"/>
      <c r="L42" s="40"/>
      <c r="M42" s="40"/>
      <c r="N42" s="40"/>
      <c r="O42" s="40"/>
      <c r="P42" s="41">
        <v>3469.2107900000001</v>
      </c>
      <c r="Q42" s="34"/>
      <c r="R42" s="34"/>
      <c r="S42" s="34"/>
      <c r="T42" s="34"/>
    </row>
    <row r="43" spans="1:20" ht="30" x14ac:dyDescent="0.25">
      <c r="A43" s="35" t="s">
        <v>75</v>
      </c>
      <c r="B43" s="40"/>
      <c r="C43" s="40"/>
      <c r="D43" s="40"/>
      <c r="E43" s="40"/>
      <c r="F43" s="40"/>
      <c r="G43" s="40"/>
      <c r="H43" s="40"/>
      <c r="I43" s="40"/>
      <c r="J43" s="40">
        <v>3430.0040600000002</v>
      </c>
      <c r="K43" s="40"/>
      <c r="L43" s="40"/>
      <c r="M43" s="40"/>
      <c r="N43" s="40"/>
      <c r="O43" s="40"/>
      <c r="P43" s="41">
        <v>3430.0040600000002</v>
      </c>
      <c r="Q43" s="34"/>
      <c r="R43" s="34"/>
      <c r="S43" s="34"/>
      <c r="T43" s="34"/>
    </row>
    <row r="44" spans="1:20" ht="30" x14ac:dyDescent="0.25">
      <c r="A44" s="35" t="s">
        <v>76</v>
      </c>
      <c r="B44" s="40"/>
      <c r="C44" s="40"/>
      <c r="D44" s="40"/>
      <c r="E44" s="40"/>
      <c r="F44" s="40"/>
      <c r="G44" s="40"/>
      <c r="H44" s="40"/>
      <c r="I44" s="40"/>
      <c r="J44" s="40"/>
      <c r="K44" s="40"/>
      <c r="L44" s="40"/>
      <c r="M44" s="40"/>
      <c r="N44" s="40">
        <v>122.86623</v>
      </c>
      <c r="O44" s="40"/>
      <c r="P44" s="41">
        <v>122.86623</v>
      </c>
      <c r="Q44" s="34"/>
      <c r="R44" s="34"/>
      <c r="S44" s="34"/>
      <c r="T44" s="34"/>
    </row>
    <row r="45" spans="1:20" ht="255" x14ac:dyDescent="0.25">
      <c r="A45" s="35" t="s">
        <v>77</v>
      </c>
      <c r="B45" s="40"/>
      <c r="C45" s="40">
        <v>-9.1450000000000004E-2</v>
      </c>
      <c r="D45" s="40"/>
      <c r="E45" s="40"/>
      <c r="F45" s="40"/>
      <c r="G45" s="40"/>
      <c r="H45" s="40"/>
      <c r="I45" s="40"/>
      <c r="J45" s="40"/>
      <c r="K45" s="40"/>
      <c r="L45" s="40"/>
      <c r="M45" s="40"/>
      <c r="N45" s="40"/>
      <c r="O45" s="40"/>
      <c r="P45" s="41">
        <v>-9.1450000000000004E-2</v>
      </c>
      <c r="Q45" s="34"/>
      <c r="R45" s="34"/>
      <c r="S45" s="34"/>
      <c r="T45" s="34"/>
    </row>
    <row r="46" spans="1:20" ht="60" x14ac:dyDescent="0.25">
      <c r="A46" s="35" t="s">
        <v>78</v>
      </c>
      <c r="B46" s="40"/>
      <c r="C46" s="40"/>
      <c r="D46" s="40">
        <v>53.45429</v>
      </c>
      <c r="E46" s="40">
        <v>64.483099999999993</v>
      </c>
      <c r="F46" s="40"/>
      <c r="G46" s="40">
        <v>91.586370000000002</v>
      </c>
      <c r="H46" s="40">
        <v>33.297460000000001</v>
      </c>
      <c r="I46" s="40"/>
      <c r="J46" s="40">
        <v>329.71431999999999</v>
      </c>
      <c r="K46" s="40">
        <v>14.16212</v>
      </c>
      <c r="L46" s="40">
        <v>42.380609999999997</v>
      </c>
      <c r="M46" s="40">
        <v>0.26571</v>
      </c>
      <c r="N46" s="40">
        <v>49.413550000000001</v>
      </c>
      <c r="O46" s="40">
        <v>7.7440499999999997</v>
      </c>
      <c r="P46" s="41">
        <v>686.50157999999999</v>
      </c>
      <c r="Q46" s="34"/>
      <c r="R46" s="34"/>
      <c r="S46" s="34"/>
      <c r="T46" s="34"/>
    </row>
    <row r="47" spans="1:20" ht="150" x14ac:dyDescent="0.25">
      <c r="A47" s="35" t="s">
        <v>79</v>
      </c>
      <c r="B47" s="40">
        <v>29147.1361</v>
      </c>
      <c r="C47" s="40"/>
      <c r="D47" s="40"/>
      <c r="E47" s="40"/>
      <c r="F47" s="40"/>
      <c r="G47" s="40"/>
      <c r="H47" s="40"/>
      <c r="I47" s="40"/>
      <c r="J47" s="40"/>
      <c r="K47" s="40"/>
      <c r="L47" s="40"/>
      <c r="M47" s="40"/>
      <c r="N47" s="40"/>
      <c r="O47" s="40"/>
      <c r="P47" s="41">
        <v>29147.1361</v>
      </c>
      <c r="Q47" s="34"/>
      <c r="R47" s="34"/>
      <c r="S47" s="34"/>
      <c r="T47" s="34"/>
    </row>
    <row r="48" spans="1:20" ht="120" x14ac:dyDescent="0.25">
      <c r="A48" s="35" t="s">
        <v>80</v>
      </c>
      <c r="B48" s="40">
        <v>4288.3949000000002</v>
      </c>
      <c r="C48" s="40"/>
      <c r="D48" s="40"/>
      <c r="E48" s="40"/>
      <c r="F48" s="40"/>
      <c r="G48" s="40"/>
      <c r="H48" s="40"/>
      <c r="I48" s="40"/>
      <c r="J48" s="40"/>
      <c r="K48" s="40"/>
      <c r="L48" s="40"/>
      <c r="M48" s="40"/>
      <c r="N48" s="40"/>
      <c r="O48" s="40"/>
      <c r="P48" s="41">
        <v>4288.3949000000002</v>
      </c>
      <c r="Q48" s="34"/>
      <c r="R48" s="34"/>
      <c r="S48" s="34"/>
      <c r="T48" s="34"/>
    </row>
    <row r="49" spans="1:20" ht="90" x14ac:dyDescent="0.25">
      <c r="A49" s="35" t="s">
        <v>81</v>
      </c>
      <c r="B49" s="40"/>
      <c r="C49" s="40"/>
      <c r="D49" s="40"/>
      <c r="E49" s="40"/>
      <c r="F49" s="40"/>
      <c r="G49" s="40"/>
      <c r="H49" s="40"/>
      <c r="I49" s="40"/>
      <c r="J49" s="40"/>
      <c r="K49" s="40">
        <v>864.13490000000002</v>
      </c>
      <c r="L49" s="40"/>
      <c r="M49" s="40"/>
      <c r="N49" s="40"/>
      <c r="O49" s="40"/>
      <c r="P49" s="41">
        <v>864.13490000000002</v>
      </c>
      <c r="Q49" s="34"/>
      <c r="R49" s="34"/>
      <c r="S49" s="34"/>
      <c r="T49" s="34"/>
    </row>
    <row r="50" spans="1:20" ht="75" x14ac:dyDescent="0.25">
      <c r="A50" s="35" t="s">
        <v>82</v>
      </c>
      <c r="B50" s="40">
        <v>-1.0000000000000001E-5</v>
      </c>
      <c r="C50" s="40">
        <v>2258.62547</v>
      </c>
      <c r="D50" s="40"/>
      <c r="E50" s="40">
        <v>486.92923999999999</v>
      </c>
      <c r="F50" s="40"/>
      <c r="G50" s="40">
        <v>33.972000000000001</v>
      </c>
      <c r="H50" s="40">
        <v>50</v>
      </c>
      <c r="I50" s="40"/>
      <c r="J50" s="40"/>
      <c r="K50" s="40"/>
      <c r="L50" s="40">
        <v>364.81031000000002</v>
      </c>
      <c r="M50" s="40">
        <v>34.369399999999999</v>
      </c>
      <c r="N50" s="40">
        <v>0.26</v>
      </c>
      <c r="O50" s="40">
        <v>300</v>
      </c>
      <c r="P50" s="41">
        <v>3528.96641</v>
      </c>
      <c r="Q50" s="34"/>
      <c r="R50" s="34"/>
      <c r="S50" s="34"/>
      <c r="T50" s="34"/>
    </row>
    <row r="51" spans="1:20" ht="60" x14ac:dyDescent="0.25">
      <c r="A51" s="35" t="s">
        <v>83</v>
      </c>
      <c r="B51" s="40">
        <v>1509.501</v>
      </c>
      <c r="C51" s="40">
        <v>2112.89</v>
      </c>
      <c r="D51" s="40">
        <v>258.86700000000002</v>
      </c>
      <c r="E51" s="40">
        <v>86.289000000000001</v>
      </c>
      <c r="F51" s="40">
        <v>115.05200000000001</v>
      </c>
      <c r="G51" s="40">
        <v>201.34100000000001</v>
      </c>
      <c r="H51" s="40">
        <v>86.289000000000001</v>
      </c>
      <c r="I51" s="40">
        <v>28.763000000000002</v>
      </c>
      <c r="J51" s="40">
        <v>431.44499999999999</v>
      </c>
      <c r="K51" s="40">
        <v>28.763000000000002</v>
      </c>
      <c r="L51" s="40"/>
      <c r="M51" s="40">
        <v>57.526000000000003</v>
      </c>
      <c r="N51" s="40">
        <v>28.763000000000002</v>
      </c>
      <c r="O51" s="40">
        <v>86.289000000000001</v>
      </c>
      <c r="P51" s="41">
        <v>5031.7780000000002</v>
      </c>
      <c r="Q51" s="34"/>
      <c r="R51" s="34"/>
      <c r="S51" s="34"/>
      <c r="T51" s="34"/>
    </row>
    <row r="52" spans="1:20" ht="60" x14ac:dyDescent="0.25">
      <c r="A52" s="35" t="s">
        <v>84</v>
      </c>
      <c r="B52" s="40"/>
      <c r="C52" s="40"/>
      <c r="D52" s="40"/>
      <c r="E52" s="40"/>
      <c r="F52" s="40"/>
      <c r="G52" s="40"/>
      <c r="H52" s="40"/>
      <c r="I52" s="40"/>
      <c r="J52" s="40"/>
      <c r="K52" s="40"/>
      <c r="L52" s="40"/>
      <c r="M52" s="40"/>
      <c r="N52" s="40">
        <v>449.01819999999998</v>
      </c>
      <c r="O52" s="40">
        <v>728.66376000000002</v>
      </c>
      <c r="P52" s="41">
        <v>1177.6819599999999</v>
      </c>
      <c r="Q52" s="34"/>
      <c r="R52" s="34"/>
      <c r="S52" s="34"/>
      <c r="T52" s="34"/>
    </row>
    <row r="53" spans="1:20" ht="75" x14ac:dyDescent="0.25">
      <c r="A53" s="35" t="s">
        <v>85</v>
      </c>
      <c r="B53" s="40"/>
      <c r="C53" s="40">
        <v>179.73</v>
      </c>
      <c r="D53" s="40"/>
      <c r="E53" s="40"/>
      <c r="F53" s="40"/>
      <c r="G53" s="40"/>
      <c r="H53" s="40"/>
      <c r="I53" s="40"/>
      <c r="J53" s="40"/>
      <c r="K53" s="40">
        <v>45</v>
      </c>
      <c r="L53" s="40">
        <v>30.625</v>
      </c>
      <c r="M53" s="40">
        <v>31.37931</v>
      </c>
      <c r="N53" s="40">
        <v>54.207999999999998</v>
      </c>
      <c r="O53" s="40"/>
      <c r="P53" s="41">
        <v>340.94231000000002</v>
      </c>
      <c r="Q53" s="34"/>
      <c r="R53" s="34"/>
      <c r="S53" s="34"/>
      <c r="T53" s="34"/>
    </row>
    <row r="54" spans="1:20" ht="30" x14ac:dyDescent="0.25">
      <c r="A54" s="35" t="s">
        <v>86</v>
      </c>
      <c r="B54" s="40"/>
      <c r="C54" s="40"/>
      <c r="D54" s="40"/>
      <c r="E54" s="40"/>
      <c r="F54" s="40"/>
      <c r="G54" s="40"/>
      <c r="H54" s="40"/>
      <c r="I54" s="40">
        <v>1655.6743899999999</v>
      </c>
      <c r="J54" s="40"/>
      <c r="K54" s="40"/>
      <c r="L54" s="40"/>
      <c r="M54" s="40"/>
      <c r="N54" s="40"/>
      <c r="O54" s="40"/>
      <c r="P54" s="41">
        <v>1655.6743899999999</v>
      </c>
      <c r="Q54" s="34"/>
      <c r="R54" s="34"/>
      <c r="S54" s="34"/>
      <c r="T54" s="34"/>
    </row>
    <row r="55" spans="1:20" x14ac:dyDescent="0.25">
      <c r="A55" s="32" t="s">
        <v>87</v>
      </c>
      <c r="B55" s="41">
        <v>1300285.4596599999</v>
      </c>
      <c r="C55" s="41">
        <v>281879.03924999997</v>
      </c>
      <c r="D55" s="41">
        <v>101094.74785</v>
      </c>
      <c r="E55" s="41">
        <v>68978.829559999998</v>
      </c>
      <c r="F55" s="41">
        <v>16828.491539999999</v>
      </c>
      <c r="G55" s="41">
        <v>79389.714529999997</v>
      </c>
      <c r="H55" s="41">
        <v>23286.38177</v>
      </c>
      <c r="I55" s="41">
        <v>33284.503810000002</v>
      </c>
      <c r="J55" s="41">
        <v>248261.37689000001</v>
      </c>
      <c r="K55" s="41">
        <v>81673.388189999998</v>
      </c>
      <c r="L55" s="41">
        <v>73592.353759999998</v>
      </c>
      <c r="M55" s="41">
        <v>47118.777179999997</v>
      </c>
      <c r="N55" s="41">
        <v>55579.9326</v>
      </c>
      <c r="O55" s="41">
        <v>63993.831919999997</v>
      </c>
      <c r="P55" s="41">
        <v>2475246.8285099999</v>
      </c>
      <c r="Q55" s="33"/>
      <c r="R55" s="33"/>
      <c r="S55" s="33"/>
      <c r="T55" s="33"/>
    </row>
  </sheetData>
  <pageMargins left="0.23622047244094491" right="0.23622047244094491" top="0.31496062992125984" bottom="0.27559055118110237" header="0.15748031496062992" footer="0.15748031496062992"/>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2023-09-24T22:17:56Z</dcterms:modified>
</cp:coreProperties>
</file>