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00" activeTab="1"/>
  </bookViews>
  <sheets>
    <sheet name="Учреждения" sheetId="1" r:id="rId1"/>
    <sheet name="Муниципальные районы" sheetId="2" r:id="rId2"/>
  </sheets>
  <definedNames>
    <definedName name="EndData">Учреждения!#REF!</definedName>
    <definedName name="EndData1">Учреждения!#REF!</definedName>
    <definedName name="EndData2">'Муниципальные районы'!$A$1</definedName>
    <definedName name="StartData">Учреждения!#REF!</definedName>
    <definedName name="StartData1">Учреждения!#REF!</definedName>
    <definedName name="_xlnm.Print_Titles" localSheetId="1">'Муниципальные районы'!$1:$3</definedName>
    <definedName name="_xlnm.Print_Titles" localSheetId="0">Учреждения!$52:$53</definedName>
    <definedName name="_xlnm.Print_Area" localSheetId="1">'Муниципальные районы'!$A$1:$P$17</definedName>
    <definedName name="_xlnm.Print_Area" localSheetId="0">Учреждения!$A$1:$E$89</definedName>
  </definedNames>
  <calcPr calcId="162913"/>
</workbook>
</file>

<file path=xl/calcChain.xml><?xml version="1.0" encoding="utf-8"?>
<calcChain xmlns="http://schemas.openxmlformats.org/spreadsheetml/2006/main">
  <c r="E48" i="1" l="1"/>
  <c r="B15" i="2"/>
  <c r="E8" i="1"/>
  <c r="H2" i="1"/>
  <c r="G2" i="1"/>
  <c r="H1" i="1"/>
  <c r="G1" i="1"/>
  <c r="A2" i="2" l="1"/>
  <c r="B2" i="2" s="1"/>
  <c r="C2" i="2" s="1"/>
  <c r="A16" i="2" s="1"/>
</calcChain>
</file>

<file path=xl/sharedStrings.xml><?xml version="1.0" encoding="utf-8"?>
<sst xmlns="http://schemas.openxmlformats.org/spreadsheetml/2006/main" count="121" uniqueCount="120">
  <si>
    <t xml:space="preserve"> Справка о доходах и расходах краевого бюджета</t>
  </si>
  <si>
    <t>тыс.рублей</t>
  </si>
  <si>
    <t>Доходы</t>
  </si>
  <si>
    <t>Финансовая помощь из федерального бюджета - всего, в том числе:</t>
  </si>
  <si>
    <t>Всего</t>
  </si>
  <si>
    <t xml:space="preserve">в том числе: </t>
  </si>
  <si>
    <t>Оплата труда</t>
  </si>
  <si>
    <t>Начисления на выплаты по оплате труда</t>
  </si>
  <si>
    <t>Меры социальной поддержки отдельных категорий граждан</t>
  </si>
  <si>
    <t>Итого</t>
  </si>
  <si>
    <t>тыс. рублей</t>
  </si>
  <si>
    <t xml:space="preserve">Дотации, субвенции, субсидии и иные межбюджетные трансферты бюджетам муниципальных районов (городских округов) </t>
  </si>
  <si>
    <t>Расходы бюджетополучателей, финансируемые из краевого бюджета</t>
  </si>
  <si>
    <t>Наименование направления  целевой статьи</t>
  </si>
  <si>
    <t>Петропавловск-Камчатский городской округ</t>
  </si>
  <si>
    <t>Елизовский муниципальный район</t>
  </si>
  <si>
    <t>Усть-Камчатский муниципальный район</t>
  </si>
  <si>
    <t>Усть-Большерецкий муниципальный район</t>
  </si>
  <si>
    <t>Соболевский муниципальный район</t>
  </si>
  <si>
    <t>Мильковский муниципальный район</t>
  </si>
  <si>
    <t>Быстринский муниципальный район</t>
  </si>
  <si>
    <t>Алеутский муниципальный район</t>
  </si>
  <si>
    <t>Вилючинский городской округ</t>
  </si>
  <si>
    <t>Городской округ "поселок Палана"</t>
  </si>
  <si>
    <t>Олюторский муниципальный район</t>
  </si>
  <si>
    <t>Карагинский  муниципальный  район</t>
  </si>
  <si>
    <t>Тигильский  муниципальный  район</t>
  </si>
  <si>
    <t>Пенжинский  муниципальный  район</t>
  </si>
  <si>
    <t>Всего расход:</t>
  </si>
  <si>
    <t>Субсидии местным бюджетам на реализацию мероприятий соответствующей подпрограммы соответствующей государственной программы Камчатского края (за исключением мероприятий Инвестиционной программы Камчатского края и субсидий, которым присвоены отдельные коды)</t>
  </si>
  <si>
    <t>Субсидии местным бюджетам на реализацию мероприятий Инвестиционной  программы Камчатского края</t>
  </si>
  <si>
    <t>Субвенции на осуществление  отдельных государственных полномочий Камчатского края в области обращения с животными без владельцев</t>
  </si>
  <si>
    <t>Иные межбюджетные трансферты на возмещение произведенных расходов по организации работы пунктов временного размещения, размещению и питанию граждан Российской Федерации, Украины, Донецкой Народной Республики, Луганской Народной Республики и лиц без гражданства, постоянно проживающих на территориях Украины, Донецкой Народной Республики, Луганской Народной Республики, вынужденно покинувших территории Украины, Донецкой Народной Республики, Луганской Народной Республики и прибывших на территорию Камчатского края в экстренном массовом порядке и находящихся в пунктах временного размещения</t>
  </si>
  <si>
    <t>Иные межбюджетные трансферты в целях восстановления социально значимых объектов Камчатского края, пострадавших в результате землетрясения в апреле 2023 г.</t>
  </si>
  <si>
    <t>Реализация программ формирования современной городской среды</t>
  </si>
  <si>
    <t>Осуществление переданных полномочий Российской Федерации на государственную регистрацию актов гражданского состояния</t>
  </si>
  <si>
    <t>Оказание государственной социальной помощи на основании социального контракта отдельным категориям граждан</t>
  </si>
  <si>
    <t>Единая субсидия на достижение показателей государственной программы Российской Федерации "Реализация государственной национальной политики"</t>
  </si>
  <si>
    <t>Всего:</t>
  </si>
  <si>
    <t>01.10.2023</t>
  </si>
  <si>
    <t>Законодательное Собрание Камчатского края</t>
  </si>
  <si>
    <t>Контрольно-счетная палата Камчатского края</t>
  </si>
  <si>
    <t>Правительство Камчатского края</t>
  </si>
  <si>
    <t>Администрация Губернатора Камчатского края</t>
  </si>
  <si>
    <t>Министерство сельского хозяйства, пищевой и перерабатывающей промышленности Камчатского края</t>
  </si>
  <si>
    <t>Министерство природных ресурсов и экологии Камчатского края</t>
  </si>
  <si>
    <t>Министерство жилищно-коммунального хозяйства и энергетики Камчатского края</t>
  </si>
  <si>
    <t>Министерство финансов Камчатского края</t>
  </si>
  <si>
    <t>Министерство строительства и жилищной политики Камчатского края</t>
  </si>
  <si>
    <t>Министерство образования Камчатского края</t>
  </si>
  <si>
    <t>Министерство здравоохранения Камчатского края</t>
  </si>
  <si>
    <t>Министерство социального благополучия и семейной политики Камчатского края</t>
  </si>
  <si>
    <t>Министерство культуры Камчатского края</t>
  </si>
  <si>
    <t>Министерство по чрезвычайным ситуациям Камчатского края</t>
  </si>
  <si>
    <t>Министерство цифрового развития Камчатского края</t>
  </si>
  <si>
    <t>Министерство имущественных и земельных отношений Камчатского края</t>
  </si>
  <si>
    <t>Министерство труда и развития кадрового потенциала Камчатского края</t>
  </si>
  <si>
    <t>Министерство транспорта и дорожного строительства Камчатского края</t>
  </si>
  <si>
    <t>Агентство по обеспечению деятельности мировых судей Камчатского края</t>
  </si>
  <si>
    <t>Региональная служба по тарифам и ценам Камчатского края</t>
  </si>
  <si>
    <t>Инспекция государственного строительного надзора Камчатского края</t>
  </si>
  <si>
    <t>Государственная жилищная инспекция Камчатского края</t>
  </si>
  <si>
    <t>Избирательная комиссия Камчатского края</t>
  </si>
  <si>
    <t>Министерство экономического развития Камчатского края</t>
  </si>
  <si>
    <t>Петропавловск-Камчатская городская территориальная избирательная комиссия</t>
  </si>
  <si>
    <t>Министерство спорта Камчатского края</t>
  </si>
  <si>
    <t>Агентство лесного хозяйства Камчатского края</t>
  </si>
  <si>
    <t>Министерство туризма Камчатского края</t>
  </si>
  <si>
    <t>Служба охраны объектов культурного наследия Камчатского края</t>
  </si>
  <si>
    <t>Агентство записи актов гражданского состояния и архивного дела Камчатского края</t>
  </si>
  <si>
    <t>Министерство по делам местного самоуправления и развитию Корякского округа Камчатского края</t>
  </si>
  <si>
    <t>Министерство развития гражданского общества и молодежи Камчатского края</t>
  </si>
  <si>
    <t>Елизовская территориальная избирательная комиссия</t>
  </si>
  <si>
    <t>ИТОГО</t>
  </si>
  <si>
    <t>28.09.2023</t>
  </si>
  <si>
    <t xml:space="preserve">Привлечение остатков средств на единый счет краевого бюджета с казначейских счетов </t>
  </si>
  <si>
    <t>Субсидии бюджетам субъектов Российской Федерации на выплату региональных социальных доплат к пенсии</t>
  </si>
  <si>
    <t>Субсидии бюджетам субъектов Российской Федерации на осуществление единовременной выплаты при рождении первого ребенка, а также предоставление регионального материнского (семейного) капитала при рождении второго ребенка в субъектах Российской Федерации, входящих в состав Дальневосточного федерального округа</t>
  </si>
  <si>
    <t>Субсидии бюджетам субъектов Российской Федерации на осуществление ежемесячной денежной выплаты, назначаемой в случае рождения третьего ребенка или последующих детей до достижения ребенком возраста трех лет</t>
  </si>
  <si>
    <t>Субсидии бюджетам субъектов Российской Федерации на обновление материально-технической базы для организации учебно-исследовательской, научно-практической, творческой деятельности, занятий физической культурой и спортом в образовательных организациях</t>
  </si>
  <si>
    <t>Субсидии бюджетам на реализацию региональных проектов "Создание единого цифрового контура в здравоохранении на основе единой государственной информационной системы в сфере здравоохранения (ЕГИСЗ)"</t>
  </si>
  <si>
    <t>Субсидии бюджетам на единовременные компенсационные выплаты медицинским работникам (врачам, фельдшерам, а также акушеркам и медицинским сестрам фельдшерских и фельдшерско-акушерских пунктов), прибывшим (переехавшим) на работу в сельские населенные пункты, либо рабочие поселки, либо поселки городского типа, либо города с населением до 50 тысяч человек</t>
  </si>
  <si>
    <t>Субсидии бюджетам на создание системы долговременного ухода за гражданами пожилого возраста и инвалидами</t>
  </si>
  <si>
    <t>Субсидии бюджетам субъектов Российской Федерации на оснащение (обновление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общеобразовательным программам</t>
  </si>
  <si>
    <t>Субсидии бюджетам субъектов Российской Федерации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</si>
  <si>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Субсидии бюджетам на оснащение объектов спортивной инфраструктуры спортивно-технологическим оборудованием</t>
  </si>
  <si>
    <t>Субсидии бюджетам на строительство и реконструкцию (модернизацию) объектов питьевого водоснабжения</t>
  </si>
  <si>
    <t>Субсидии бюджетам субъектов Российской Федерации на осуществление ежемесячных выплат на детей в возрасте от трех до семи лет включительно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</si>
  <si>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</si>
  <si>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Субсидии бюджетам на реализацию региональных проектов модернизации первичного звена здравоохранения</t>
  </si>
  <si>
    <t>Субсидии бюджетам на приведение в нормативное состояние автомобильных дорог и искусственных дорожных сооружений в рамках реализации национального проекта "Безопасные качественные дороги"</t>
  </si>
  <si>
    <t>Субсидии бюджетам субъектов Российской Федерации на софинансирование расходов, возникающих при оказании гражданам Российской Федерации высокотехнологичной медицинской помощи, не включенной в базовую программу обязательного медицинского страхования</t>
  </si>
  <si>
    <t>Субсидии бюджетам субъектов Российской Федерации на софинансирование расходов, связанных с оказанием государственной социальной помощи на основании социального контракта отдельным категориям граждан</t>
  </si>
  <si>
    <t>Субсидии бюджетам субъектов Российской Федерации на компенсацию отдельным категориям граждан оплаты взноса на капитальный ремонт общего имущества в многоквартирном доме</t>
  </si>
  <si>
    <t>Субсидии бюджетам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</si>
  <si>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Субсидии бюджетам субъектов Российской Федерации на реализацию дополнительных мероприятий в сфере занятости населения</t>
  </si>
  <si>
    <t>Субсидии бюджетам на развитие сети учреждений культурно-досугового типа</t>
  </si>
  <si>
    <t xml:space="preserve">Субсидия бюджетам субъектов Российской Федерации на достижение показателей государственной программы Российской Федерации "Реализация государственной национальной политики" </t>
  </si>
  <si>
    <t>Субсидии бюджетам на поддержку отрасли культуры</t>
  </si>
  <si>
    <t>Субсидии бюджетам на реализацию программ формирования современной городской среды</t>
  </si>
  <si>
    <t>Субсидии бюджетам на обеспечение комплексного развития сельских территорий</t>
  </si>
  <si>
    <t>Субсидии бюджетам на техническое оснащение муниципальных музеев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</si>
  <si>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</si>
  <si>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Субвенции бюджетам субъектов Российской Федерации на осуществление отдельных полномочий в области лесных отношений</t>
  </si>
  <si>
    <t>Субвенции бюджетам на оплату жилищно-коммунальных услуг отдельным категориям граждан</t>
  </si>
  <si>
    <t>Субвенции бюджетам субъектов Российской Федерации на реализацию полномочий Российской Федерации по осуществлению социальных выплат безработным гражданам в соответствии с Законом Российской Федерации от 19 апреля 1991 года N 1032-I "О занятости населения в Российской Федерации"</t>
  </si>
  <si>
    <t>Субвенции бюджетам на 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препараты, медицинскими изделиями по рецептам на медицинские изделия, а также специализированными продуктами лечебного питания для детей-инвалидов</t>
  </si>
  <si>
    <t>Единая субвенция бюджетам субъектов Российской Федерации и бюджету г. Байконура</t>
  </si>
  <si>
    <t>Межбюджетные трансферты, передаваемые бюджетам субъектов Российской Федерации на обеспечение деятельности депутатов Государственной Думы и их помощников в избирательных округах</t>
  </si>
  <si>
    <t>Межбюджетные трансферты, передаваемые бюджетам субъектов Российской Федерации на обеспечение деятельности сенаторов Российской Федерации и их помощников в субъектах Российской Федерации</t>
  </si>
  <si>
    <t>Межбюджетные трансферты, передаваемые бюджетам субъектов Российской Федерации на реализацию дополнительных мероприятий, направленных на снижение напряженности на рынке труда субъектов Российской Федерации, по организации общественных работ</t>
  </si>
  <si>
    <t>Межбюджетные трансферты, передаваемые бюджетам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</si>
  <si>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Межбюджетные трансферты, передаваемые бюджетам на создание комфортной городской среды в малых городах и исторических поселениях - победителях Всероссийского конкурса лучших проектов создания комфортной городской среды</t>
  </si>
  <si>
    <t>Межбюджетные трансферты, передаваемые бюджетам на реализацию мероприятий планов социального развития центров экономического роста субъектов Российской Федерации, входящих в состав Дальневосточного федерального округа</t>
  </si>
  <si>
    <t>Прочие безвозмездные поступления в бюджеты субъектов Российской Федерации</t>
  </si>
  <si>
    <t>Всего доходов с учетом привлеченных средств</t>
  </si>
  <si>
    <t>Справочно:</t>
  </si>
  <si>
    <t>Привлечение остатков средств на единый счет краевого бюджета с казначейских счетов для осуществления и отражения операций с денежными средствами, поступающими во временное распоряжение получателей средств краевого бюджета, с денежными средствами краевых государственных бюджетных и автономных учреждений, с денежными средствами получателей средств из краевого бюджета, с денежными средствами участников казначейского сопровождения, с денежными средствами территориального фонда обязательного медицинского страхования Камчатского края (с 01.01.2023 по 01.10.2023)</t>
  </si>
  <si>
    <t>25 сентября по 1 октября 2023 года</t>
  </si>
  <si>
    <t>Остатки средств на 25.09.2023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</si>
</sst>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"/>
    <numFmt numFmtId="165" formatCode="0.0"/>
    <numFmt numFmtId="166" formatCode="###\ ###\ ###\ ###\ ##0.0"/>
  </numFmts>
  <fonts count="19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9"/>
      <color theme="0"/>
      <name val="Times New Roman"/>
      <family val="1"/>
      <charset val="204"/>
    </font>
    <font>
      <sz val="12"/>
      <color theme="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0" tint="-0.34998626667073579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Arial"/>
      <charset val="204"/>
    </font>
    <font>
      <i/>
      <sz val="11"/>
      <name val="Times New Roman"/>
      <family val="1"/>
      <charset val="204"/>
    </font>
    <font>
      <sz val="11"/>
      <color rgb="FF000000"/>
      <name val="Times New Roman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rgb="FF000000"/>
      </left>
      <right/>
      <top style="thin">
        <color rgb="FF000000"/>
      </top>
      <bottom style="hair">
        <color rgb="FF000000"/>
      </bottom>
      <diagonal/>
    </border>
    <border>
      <left/>
      <right/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</borders>
  <cellStyleXfs count="2">
    <xf numFmtId="0" fontId="0" fillId="0" borderId="0"/>
    <xf numFmtId="0" fontId="16" fillId="0" borderId="0"/>
  </cellStyleXfs>
  <cellXfs count="70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3" fillId="0" borderId="0" xfId="0" applyFont="1" applyBorder="1" applyAlignment="1"/>
    <xf numFmtId="0" fontId="3" fillId="0" borderId="0" xfId="0" applyFont="1"/>
    <xf numFmtId="0" fontId="3" fillId="0" borderId="0" xfId="0" applyFont="1" applyBorder="1"/>
    <xf numFmtId="0" fontId="4" fillId="0" borderId="0" xfId="0" applyFont="1" applyBorder="1" applyAlignment="1">
      <alignment horizontal="right"/>
    </xf>
    <xf numFmtId="164" fontId="5" fillId="2" borderId="4" xfId="0" applyNumberFormat="1" applyFont="1" applyFill="1" applyBorder="1" applyAlignment="1"/>
    <xf numFmtId="164" fontId="3" fillId="0" borderId="4" xfId="0" applyNumberFormat="1" applyFont="1" applyFill="1" applyBorder="1" applyAlignment="1">
      <alignment horizontal="right" wrapText="1"/>
    </xf>
    <xf numFmtId="164" fontId="2" fillId="0" borderId="4" xfId="0" applyNumberFormat="1" applyFont="1" applyFill="1" applyBorder="1" applyAlignment="1">
      <alignment horizontal="right" wrapText="1"/>
    </xf>
    <xf numFmtId="164" fontId="3" fillId="0" borderId="4" xfId="0" applyNumberFormat="1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wrapText="1"/>
    </xf>
    <xf numFmtId="0" fontId="2" fillId="0" borderId="0" xfId="0" applyFont="1" applyFill="1" applyBorder="1" applyAlignment="1">
      <alignment horizontal="left" wrapText="1"/>
    </xf>
    <xf numFmtId="0" fontId="3" fillId="0" borderId="0" xfId="0" applyFont="1" applyFill="1" applyBorder="1"/>
    <xf numFmtId="0" fontId="3" fillId="0" borderId="4" xfId="0" applyFont="1" applyFill="1" applyBorder="1" applyAlignment="1">
      <alignment horizontal="center" vertical="top" wrapText="1"/>
    </xf>
    <xf numFmtId="49" fontId="3" fillId="0" borderId="4" xfId="0" applyNumberFormat="1" applyFont="1" applyBorder="1" applyAlignment="1">
      <alignment horizontal="left" vertical="center" wrapText="1"/>
    </xf>
    <xf numFmtId="49" fontId="2" fillId="0" borderId="4" xfId="0" applyNumberFormat="1" applyFont="1" applyBorder="1" applyAlignment="1">
      <alignment horizontal="left" vertical="center" wrapText="1"/>
    </xf>
    <xf numFmtId="49" fontId="6" fillId="2" borderId="4" xfId="0" applyNumberFormat="1" applyFont="1" applyFill="1" applyBorder="1" applyAlignment="1">
      <alignment horizontal="left" wrapText="1"/>
    </xf>
    <xf numFmtId="49" fontId="5" fillId="2" borderId="4" xfId="0" applyNumberFormat="1" applyFont="1" applyFill="1" applyBorder="1" applyAlignment="1">
      <alignment horizontal="left" wrapText="1"/>
    </xf>
    <xf numFmtId="0" fontId="7" fillId="0" borderId="4" xfId="0" applyFont="1" applyBorder="1" applyAlignment="1">
      <alignment horizontal="center" vertical="center" wrapText="1"/>
    </xf>
    <xf numFmtId="164" fontId="3" fillId="2" borderId="4" xfId="0" applyNumberFormat="1" applyFont="1" applyFill="1" applyBorder="1" applyAlignment="1">
      <alignment horizontal="right" wrapText="1"/>
    </xf>
    <xf numFmtId="164" fontId="2" fillId="2" borderId="4" xfId="0" applyNumberFormat="1" applyFont="1" applyFill="1" applyBorder="1" applyAlignment="1">
      <alignment horizontal="right" wrapText="1"/>
    </xf>
    <xf numFmtId="0" fontId="8" fillId="2" borderId="0" xfId="0" applyFont="1" applyFill="1" applyBorder="1" applyAlignment="1"/>
    <xf numFmtId="14" fontId="9" fillId="0" borderId="0" xfId="0" applyNumberFormat="1" applyFont="1"/>
    <xf numFmtId="0" fontId="10" fillId="0" borderId="0" xfId="0" applyFont="1"/>
    <xf numFmtId="0" fontId="1" fillId="2" borderId="0" xfId="0" applyFont="1" applyFill="1" applyBorder="1" applyAlignment="1"/>
    <xf numFmtId="0" fontId="11" fillId="0" borderId="0" xfId="0" applyFont="1"/>
    <xf numFmtId="0" fontId="12" fillId="0" borderId="0" xfId="0" applyFont="1"/>
    <xf numFmtId="0" fontId="13" fillId="0" borderId="0" xfId="0" applyFont="1"/>
    <xf numFmtId="164" fontId="6" fillId="2" borderId="4" xfId="0" applyNumberFormat="1" applyFont="1" applyFill="1" applyBorder="1" applyAlignment="1">
      <alignment horizontal="center" vertical="center" wrapText="1"/>
    </xf>
    <xf numFmtId="164" fontId="6" fillId="2" borderId="4" xfId="0" applyNumberFormat="1" applyFont="1" applyFill="1" applyBorder="1" applyAlignment="1">
      <alignment vertical="center" wrapText="1"/>
    </xf>
    <xf numFmtId="164" fontId="5" fillId="2" borderId="4" xfId="0" applyNumberFormat="1" applyFont="1" applyFill="1" applyBorder="1" applyAlignment="1">
      <alignment horizontal="center" vertical="center" wrapText="1"/>
    </xf>
    <xf numFmtId="0" fontId="7" fillId="0" borderId="4" xfId="0" applyFont="1" applyBorder="1" applyAlignment="1">
      <alignment wrapText="1"/>
    </xf>
    <xf numFmtId="0" fontId="14" fillId="0" borderId="0" xfId="0" applyNumberFormat="1" applyFont="1"/>
    <xf numFmtId="0" fontId="14" fillId="0" borderId="0" xfId="0" applyFont="1"/>
    <xf numFmtId="14" fontId="12" fillId="0" borderId="0" xfId="0" applyNumberFormat="1" applyFont="1"/>
    <xf numFmtId="0" fontId="15" fillId="0" borderId="0" xfId="0" applyFont="1"/>
    <xf numFmtId="0" fontId="12" fillId="0" borderId="0" xfId="0" applyFont="1" applyAlignment="1">
      <alignment horizontal="right"/>
    </xf>
    <xf numFmtId="164" fontId="3" fillId="0" borderId="4" xfId="0" applyNumberFormat="1" applyFont="1" applyBorder="1" applyAlignment="1">
      <alignment horizontal="right" wrapText="1"/>
    </xf>
    <xf numFmtId="164" fontId="2" fillId="0" borderId="4" xfId="0" applyNumberFormat="1" applyFont="1" applyBorder="1" applyAlignment="1">
      <alignment horizontal="right" wrapText="1"/>
    </xf>
    <xf numFmtId="164" fontId="5" fillId="2" borderId="4" xfId="0" applyNumberFormat="1" applyFont="1" applyFill="1" applyBorder="1" applyAlignment="1">
      <alignment horizontal="right" wrapText="1"/>
    </xf>
    <xf numFmtId="164" fontId="7" fillId="0" borderId="4" xfId="0" applyNumberFormat="1" applyFont="1" applyBorder="1" applyAlignment="1">
      <alignment horizontal="right"/>
    </xf>
    <xf numFmtId="164" fontId="3" fillId="3" borderId="4" xfId="0" applyNumberFormat="1" applyFont="1" applyFill="1" applyBorder="1" applyAlignment="1">
      <alignment horizontal="right" vertical="center" wrapText="1"/>
    </xf>
    <xf numFmtId="166" fontId="18" fillId="0" borderId="9" xfId="1" applyNumberFormat="1" applyFont="1" applyFill="1" applyBorder="1" applyAlignment="1" applyProtection="1">
      <alignment horizontal="right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165" fontId="2" fillId="0" borderId="4" xfId="0" applyNumberFormat="1" applyFont="1" applyFill="1" applyBorder="1" applyAlignment="1">
      <alignment horizontal="center" vertical="center"/>
    </xf>
    <xf numFmtId="165" fontId="2" fillId="0" borderId="4" xfId="0" applyNumberFormat="1" applyFont="1" applyFill="1" applyBorder="1" applyAlignment="1">
      <alignment horizontal="left" vertical="center" wrapText="1"/>
    </xf>
    <xf numFmtId="0" fontId="1" fillId="0" borderId="0" xfId="0" applyFont="1" applyAlignment="1">
      <alignment horizontal="center" wrapText="1"/>
    </xf>
    <xf numFmtId="0" fontId="2" fillId="0" borderId="1" xfId="0" applyNumberFormat="1" applyFont="1" applyFill="1" applyBorder="1" applyAlignment="1">
      <alignment horizontal="left" wrapText="1"/>
    </xf>
    <xf numFmtId="0" fontId="2" fillId="0" borderId="2" xfId="0" applyNumberFormat="1" applyFont="1" applyFill="1" applyBorder="1" applyAlignment="1">
      <alignment horizontal="left" wrapText="1"/>
    </xf>
    <xf numFmtId="0" fontId="2" fillId="0" borderId="3" xfId="0" applyNumberFormat="1" applyFont="1" applyFill="1" applyBorder="1" applyAlignment="1">
      <alignment horizontal="left" wrapText="1"/>
    </xf>
    <xf numFmtId="0" fontId="2" fillId="0" borderId="4" xfId="0" applyFont="1" applyFill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4" xfId="0" applyFont="1" applyFill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49" fontId="18" fillId="0" borderId="7" xfId="1" applyNumberFormat="1" applyFont="1" applyFill="1" applyBorder="1" applyAlignment="1" applyProtection="1">
      <alignment horizontal="left" vertical="center" wrapText="1"/>
    </xf>
    <xf numFmtId="49" fontId="18" fillId="0" borderId="8" xfId="1" applyNumberFormat="1" applyFont="1" applyFill="1" applyBorder="1" applyAlignment="1" applyProtection="1">
      <alignment horizontal="left" vertical="center" wrapText="1"/>
    </xf>
    <xf numFmtId="49" fontId="18" fillId="0" borderId="10" xfId="1" applyNumberFormat="1" applyFont="1" applyFill="1" applyBorder="1" applyAlignment="1" applyProtection="1">
      <alignment horizontal="left" vertical="center" wrapText="1"/>
    </xf>
    <xf numFmtId="49" fontId="18" fillId="0" borderId="11" xfId="1" applyNumberFormat="1" applyFont="1" applyFill="1" applyBorder="1" applyAlignment="1" applyProtection="1">
      <alignment horizontal="left" vertical="center" wrapText="1"/>
    </xf>
    <xf numFmtId="164" fontId="2" fillId="0" borderId="1" xfId="0" applyNumberFormat="1" applyFont="1" applyFill="1" applyBorder="1" applyAlignment="1">
      <alignment horizontal="left" wrapText="1"/>
    </xf>
    <xf numFmtId="164" fontId="2" fillId="0" borderId="2" xfId="0" applyNumberFormat="1" applyFont="1" applyFill="1" applyBorder="1" applyAlignment="1">
      <alignment horizontal="left" wrapText="1"/>
    </xf>
    <xf numFmtId="164" fontId="2" fillId="0" borderId="3" xfId="0" applyNumberFormat="1" applyFont="1" applyFill="1" applyBorder="1" applyAlignment="1">
      <alignment horizontal="left" wrapText="1"/>
    </xf>
    <xf numFmtId="0" fontId="17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 shrinkToFit="1"/>
    </xf>
    <xf numFmtId="0" fontId="3" fillId="0" borderId="2" xfId="0" applyFont="1" applyBorder="1" applyAlignment="1">
      <alignment horizontal="left" wrapText="1" shrinkToFit="1"/>
    </xf>
    <xf numFmtId="0" fontId="3" fillId="0" borderId="3" xfId="0" applyFont="1" applyBorder="1" applyAlignment="1">
      <alignment horizontal="left" wrapText="1" shrinkToFit="1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8"/>
  <sheetViews>
    <sheetView view="pageBreakPreview" zoomScaleNormal="100" zoomScaleSheetLayoutView="100" workbookViewId="0">
      <selection activeCell="E9" sqref="E9"/>
    </sheetView>
  </sheetViews>
  <sheetFormatPr defaultColWidth="8.7109375" defaultRowHeight="15" x14ac:dyDescent="0.25"/>
  <cols>
    <col min="1" max="1" width="69.28515625" style="28" customWidth="1"/>
    <col min="2" max="2" width="13.85546875" style="28" customWidth="1"/>
    <col min="3" max="4" width="14.42578125" style="28" customWidth="1"/>
    <col min="5" max="5" width="12.42578125" style="28" customWidth="1"/>
    <col min="6" max="6" width="12.5703125" style="28" customWidth="1"/>
    <col min="7" max="7" width="16" style="28" bestFit="1" customWidth="1"/>
    <col min="8" max="8" width="8.7109375" style="28"/>
    <col min="9" max="9" width="10.140625" style="28" bestFit="1" customWidth="1"/>
    <col min="10" max="16384" width="8.7109375" style="28"/>
  </cols>
  <sheetData>
    <row r="1" spans="1:9" ht="15.75" x14ac:dyDescent="0.25">
      <c r="A1" s="49" t="s">
        <v>0</v>
      </c>
      <c r="B1" s="49"/>
      <c r="C1" s="49"/>
      <c r="D1" s="49"/>
      <c r="E1" s="49"/>
      <c r="F1" s="34" t="s">
        <v>74</v>
      </c>
      <c r="G1" s="35" t="str">
        <f>TEXT(F1,"[$-FC19]ДД ММММ")</f>
        <v>28 сентября</v>
      </c>
      <c r="H1" s="35" t="str">
        <f>TEXT(F1,"[$-FC19]ДД.ММ.ГГГ \г")</f>
        <v>28.09.2023 г</v>
      </c>
    </row>
    <row r="2" spans="1:9" ht="15.75" x14ac:dyDescent="0.25">
      <c r="A2" s="49" t="s">
        <v>118</v>
      </c>
      <c r="B2" s="49"/>
      <c r="C2" s="49"/>
      <c r="D2" s="49"/>
      <c r="E2" s="49"/>
      <c r="F2" s="34" t="s">
        <v>39</v>
      </c>
      <c r="G2" s="35" t="str">
        <f>TEXT(F2,"[$-FC19]ДД ММММ ГГГ \г")</f>
        <v>01 октября 2023 г</v>
      </c>
      <c r="H2" s="35" t="str">
        <f>TEXT(F2,"[$-FC19]ДД.ММ.ГГГ \г")</f>
        <v>01.10.2023 г</v>
      </c>
      <c r="I2" s="36"/>
    </row>
    <row r="3" spans="1:9" x14ac:dyDescent="0.25">
      <c r="A3" s="1"/>
      <c r="B3" s="2"/>
      <c r="C3" s="2"/>
      <c r="D3" s="2"/>
      <c r="E3" s="3"/>
    </row>
    <row r="4" spans="1:9" x14ac:dyDescent="0.25">
      <c r="A4" s="4"/>
      <c r="B4" s="5"/>
      <c r="C4" s="5"/>
      <c r="D4" s="6"/>
      <c r="E4" s="7" t="s">
        <v>1</v>
      </c>
    </row>
    <row r="5" spans="1:9" x14ac:dyDescent="0.25">
      <c r="A5" s="50" t="s">
        <v>119</v>
      </c>
      <c r="B5" s="51"/>
      <c r="C5" s="51"/>
      <c r="D5" s="52"/>
      <c r="E5" s="8">
        <v>6382748.5</v>
      </c>
      <c r="F5" s="36"/>
    </row>
    <row r="6" spans="1:9" x14ac:dyDescent="0.25">
      <c r="A6" s="53" t="s">
        <v>2</v>
      </c>
      <c r="B6" s="54"/>
      <c r="C6" s="54"/>
      <c r="D6" s="54"/>
      <c r="E6" s="10"/>
    </row>
    <row r="7" spans="1:9" x14ac:dyDescent="0.25">
      <c r="A7" s="55" t="s">
        <v>75</v>
      </c>
      <c r="B7" s="54"/>
      <c r="C7" s="54"/>
      <c r="D7" s="54"/>
      <c r="E7" s="9">
        <v>-598675.6</v>
      </c>
    </row>
    <row r="8" spans="1:9" x14ac:dyDescent="0.25">
      <c r="A8" s="56" t="s">
        <v>3</v>
      </c>
      <c r="B8" s="54"/>
      <c r="C8" s="54"/>
      <c r="D8" s="54"/>
      <c r="E8" s="11">
        <f>SUM(E9:E47)</f>
        <v>1316575.6000000001</v>
      </c>
    </row>
    <row r="9" spans="1:9" ht="24" customHeight="1" x14ac:dyDescent="0.25">
      <c r="A9" s="57" t="s">
        <v>76</v>
      </c>
      <c r="B9" s="58"/>
      <c r="C9" s="58"/>
      <c r="D9" s="58"/>
      <c r="E9" s="44">
        <v>26402.3</v>
      </c>
    </row>
    <row r="10" spans="1:9" ht="43.5" customHeight="1" x14ac:dyDescent="0.25">
      <c r="A10" s="59" t="s">
        <v>77</v>
      </c>
      <c r="B10" s="60"/>
      <c r="C10" s="60"/>
      <c r="D10" s="60"/>
      <c r="E10" s="44">
        <v>2448.5</v>
      </c>
    </row>
    <row r="11" spans="1:9" ht="29.25" customHeight="1" x14ac:dyDescent="0.25">
      <c r="A11" s="59" t="s">
        <v>78</v>
      </c>
      <c r="B11" s="60"/>
      <c r="C11" s="60"/>
      <c r="D11" s="60"/>
      <c r="E11" s="44">
        <v>32322.400000000001</v>
      </c>
    </row>
    <row r="12" spans="1:9" ht="50.25" customHeight="1" x14ac:dyDescent="0.25">
      <c r="A12" s="59" t="s">
        <v>79</v>
      </c>
      <c r="B12" s="60"/>
      <c r="C12" s="60"/>
      <c r="D12" s="60"/>
      <c r="E12" s="44">
        <v>1688.4</v>
      </c>
    </row>
    <row r="13" spans="1:9" ht="36.75" customHeight="1" x14ac:dyDescent="0.25">
      <c r="A13" s="59" t="s">
        <v>80</v>
      </c>
      <c r="B13" s="60"/>
      <c r="C13" s="60"/>
      <c r="D13" s="60"/>
      <c r="E13" s="44">
        <v>1791.9</v>
      </c>
    </row>
    <row r="14" spans="1:9" ht="57.75" customHeight="1" x14ac:dyDescent="0.25">
      <c r="A14" s="59" t="s">
        <v>81</v>
      </c>
      <c r="B14" s="60"/>
      <c r="C14" s="60"/>
      <c r="D14" s="60"/>
      <c r="E14" s="44">
        <v>1900</v>
      </c>
    </row>
    <row r="15" spans="1:9" ht="33" customHeight="1" x14ac:dyDescent="0.25">
      <c r="A15" s="59" t="s">
        <v>82</v>
      </c>
      <c r="B15" s="60"/>
      <c r="C15" s="60"/>
      <c r="D15" s="60"/>
      <c r="E15" s="44">
        <v>85.4</v>
      </c>
    </row>
    <row r="16" spans="1:9" ht="42.75" customHeight="1" x14ac:dyDescent="0.25">
      <c r="A16" s="59" t="s">
        <v>83</v>
      </c>
      <c r="B16" s="60"/>
      <c r="C16" s="60"/>
      <c r="D16" s="60"/>
      <c r="E16" s="44">
        <v>1524.1</v>
      </c>
    </row>
    <row r="17" spans="1:5" ht="30.75" customHeight="1" x14ac:dyDescent="0.25">
      <c r="A17" s="59" t="s">
        <v>84</v>
      </c>
      <c r="B17" s="60"/>
      <c r="C17" s="60"/>
      <c r="D17" s="60"/>
      <c r="E17" s="44">
        <v>627.4</v>
      </c>
    </row>
    <row r="18" spans="1:5" ht="28.5" customHeight="1" x14ac:dyDescent="0.25">
      <c r="A18" s="59" t="s">
        <v>85</v>
      </c>
      <c r="B18" s="60"/>
      <c r="C18" s="60"/>
      <c r="D18" s="60"/>
      <c r="E18" s="44">
        <v>560.79999999999995</v>
      </c>
    </row>
    <row r="19" spans="1:5" ht="27.75" customHeight="1" x14ac:dyDescent="0.25">
      <c r="A19" s="59" t="s">
        <v>86</v>
      </c>
      <c r="B19" s="60"/>
      <c r="C19" s="60"/>
      <c r="D19" s="60"/>
      <c r="E19" s="44">
        <v>134.69999999999999</v>
      </c>
    </row>
    <row r="20" spans="1:5" ht="30" customHeight="1" x14ac:dyDescent="0.25">
      <c r="A20" s="59" t="s">
        <v>87</v>
      </c>
      <c r="B20" s="60"/>
      <c r="C20" s="60"/>
      <c r="D20" s="60"/>
      <c r="E20" s="44">
        <v>21609.8</v>
      </c>
    </row>
    <row r="21" spans="1:5" ht="30.75" customHeight="1" x14ac:dyDescent="0.25">
      <c r="A21" s="59" t="s">
        <v>88</v>
      </c>
      <c r="B21" s="60"/>
      <c r="C21" s="60"/>
      <c r="D21" s="60"/>
      <c r="E21" s="44">
        <v>6995.4</v>
      </c>
    </row>
    <row r="22" spans="1:5" x14ac:dyDescent="0.25">
      <c r="A22" s="59" t="s">
        <v>89</v>
      </c>
      <c r="B22" s="60"/>
      <c r="C22" s="60"/>
      <c r="D22" s="60"/>
      <c r="E22" s="44">
        <v>803.8</v>
      </c>
    </row>
    <row r="23" spans="1:5" ht="29.25" customHeight="1" x14ac:dyDescent="0.25">
      <c r="A23" s="59" t="s">
        <v>90</v>
      </c>
      <c r="B23" s="60"/>
      <c r="C23" s="60"/>
      <c r="D23" s="60"/>
      <c r="E23" s="44">
        <v>117.4</v>
      </c>
    </row>
    <row r="24" spans="1:5" ht="39.75" customHeight="1" x14ac:dyDescent="0.25">
      <c r="A24" s="59" t="s">
        <v>91</v>
      </c>
      <c r="B24" s="60"/>
      <c r="C24" s="60"/>
      <c r="D24" s="60"/>
      <c r="E24" s="44">
        <v>92.6</v>
      </c>
    </row>
    <row r="25" spans="1:5" ht="27" customHeight="1" x14ac:dyDescent="0.25">
      <c r="A25" s="59" t="s">
        <v>92</v>
      </c>
      <c r="B25" s="60"/>
      <c r="C25" s="60"/>
      <c r="D25" s="60"/>
      <c r="E25" s="44">
        <v>1035.0999999999999</v>
      </c>
    </row>
    <row r="26" spans="1:5" ht="26.25" customHeight="1" x14ac:dyDescent="0.25">
      <c r="A26" s="59" t="s">
        <v>93</v>
      </c>
      <c r="B26" s="60"/>
      <c r="C26" s="60"/>
      <c r="D26" s="60"/>
      <c r="E26" s="44">
        <v>125.9</v>
      </c>
    </row>
    <row r="27" spans="1:5" ht="30" customHeight="1" x14ac:dyDescent="0.25">
      <c r="A27" s="59" t="s">
        <v>94</v>
      </c>
      <c r="B27" s="60"/>
      <c r="C27" s="60"/>
      <c r="D27" s="60"/>
      <c r="E27" s="44">
        <v>2.1</v>
      </c>
    </row>
    <row r="28" spans="1:5" x14ac:dyDescent="0.25">
      <c r="A28" s="59" t="s">
        <v>95</v>
      </c>
      <c r="B28" s="60"/>
      <c r="C28" s="60"/>
      <c r="D28" s="60"/>
      <c r="E28" s="44">
        <v>5700</v>
      </c>
    </row>
    <row r="29" spans="1:5" x14ac:dyDescent="0.25">
      <c r="A29" s="59" t="s">
        <v>96</v>
      </c>
      <c r="B29" s="60"/>
      <c r="C29" s="60"/>
      <c r="D29" s="60"/>
      <c r="E29" s="44">
        <v>3916.4</v>
      </c>
    </row>
    <row r="30" spans="1:5" ht="27" customHeight="1" x14ac:dyDescent="0.25">
      <c r="A30" s="59" t="s">
        <v>97</v>
      </c>
      <c r="B30" s="60"/>
      <c r="C30" s="60"/>
      <c r="D30" s="60"/>
      <c r="E30" s="44">
        <v>1098.3</v>
      </c>
    </row>
    <row r="31" spans="1:5" x14ac:dyDescent="0.25">
      <c r="A31" s="59" t="s">
        <v>98</v>
      </c>
      <c r="B31" s="60"/>
      <c r="C31" s="60"/>
      <c r="D31" s="60"/>
      <c r="E31" s="44">
        <v>11159.5</v>
      </c>
    </row>
    <row r="32" spans="1:5" x14ac:dyDescent="0.25">
      <c r="A32" s="59" t="s">
        <v>99</v>
      </c>
      <c r="B32" s="60"/>
      <c r="C32" s="60"/>
      <c r="D32" s="60"/>
      <c r="E32" s="44">
        <v>6206.2</v>
      </c>
    </row>
    <row r="33" spans="1:5" x14ac:dyDescent="0.25">
      <c r="A33" s="59" t="s">
        <v>100</v>
      </c>
      <c r="B33" s="60"/>
      <c r="C33" s="60"/>
      <c r="D33" s="60"/>
      <c r="E33" s="44">
        <v>415.7</v>
      </c>
    </row>
    <row r="34" spans="1:5" x14ac:dyDescent="0.25">
      <c r="A34" s="59" t="s">
        <v>101</v>
      </c>
      <c r="B34" s="60"/>
      <c r="C34" s="60"/>
      <c r="D34" s="60"/>
      <c r="E34" s="44">
        <v>246.8</v>
      </c>
    </row>
    <row r="35" spans="1:5" ht="27" customHeight="1" x14ac:dyDescent="0.25">
      <c r="A35" s="59" t="s">
        <v>102</v>
      </c>
      <c r="B35" s="60"/>
      <c r="C35" s="60"/>
      <c r="D35" s="60"/>
      <c r="E35" s="44">
        <v>175.3</v>
      </c>
    </row>
    <row r="36" spans="1:5" x14ac:dyDescent="0.25">
      <c r="A36" s="59" t="s">
        <v>103</v>
      </c>
      <c r="B36" s="60"/>
      <c r="C36" s="60"/>
      <c r="D36" s="60"/>
      <c r="E36" s="44">
        <v>4463.6000000000004</v>
      </c>
    </row>
    <row r="37" spans="1:5" x14ac:dyDescent="0.25">
      <c r="A37" s="59" t="s">
        <v>104</v>
      </c>
      <c r="B37" s="60"/>
      <c r="C37" s="60"/>
      <c r="D37" s="60"/>
      <c r="E37" s="44">
        <v>1898.3</v>
      </c>
    </row>
    <row r="38" spans="1:5" ht="42.75" customHeight="1" x14ac:dyDescent="0.25">
      <c r="A38" s="59" t="s">
        <v>105</v>
      </c>
      <c r="B38" s="60"/>
      <c r="C38" s="60"/>
      <c r="D38" s="60"/>
      <c r="E38" s="44">
        <v>2181.6999999999998</v>
      </c>
    </row>
    <row r="39" spans="1:5" ht="42.75" customHeight="1" x14ac:dyDescent="0.25">
      <c r="A39" s="59" t="s">
        <v>106</v>
      </c>
      <c r="B39" s="60"/>
      <c r="C39" s="60"/>
      <c r="D39" s="60"/>
      <c r="E39" s="44">
        <v>76.8</v>
      </c>
    </row>
    <row r="40" spans="1:5" x14ac:dyDescent="0.25">
      <c r="A40" s="59" t="s">
        <v>107</v>
      </c>
      <c r="B40" s="60"/>
      <c r="C40" s="60"/>
      <c r="D40" s="60"/>
      <c r="E40" s="44">
        <v>0.1</v>
      </c>
    </row>
    <row r="41" spans="1:5" ht="30.75" customHeight="1" x14ac:dyDescent="0.25">
      <c r="A41" s="59" t="s">
        <v>108</v>
      </c>
      <c r="B41" s="60"/>
      <c r="C41" s="60"/>
      <c r="D41" s="60"/>
      <c r="E41" s="44">
        <v>40</v>
      </c>
    </row>
    <row r="42" spans="1:5" ht="31.5" customHeight="1" x14ac:dyDescent="0.25">
      <c r="A42" s="59" t="s">
        <v>109</v>
      </c>
      <c r="B42" s="60"/>
      <c r="C42" s="60"/>
      <c r="D42" s="60"/>
      <c r="E42" s="44">
        <v>398.6</v>
      </c>
    </row>
    <row r="43" spans="1:5" ht="30" customHeight="1" x14ac:dyDescent="0.25">
      <c r="A43" s="59" t="s">
        <v>110</v>
      </c>
      <c r="B43" s="60"/>
      <c r="C43" s="60"/>
      <c r="D43" s="60"/>
      <c r="E43" s="44">
        <v>26</v>
      </c>
    </row>
    <row r="44" spans="1:5" ht="27" customHeight="1" x14ac:dyDescent="0.25">
      <c r="A44" s="59" t="s">
        <v>111</v>
      </c>
      <c r="B44" s="60"/>
      <c r="C44" s="60"/>
      <c r="D44" s="60"/>
      <c r="E44" s="44">
        <v>2166</v>
      </c>
    </row>
    <row r="45" spans="1:5" ht="30.75" customHeight="1" x14ac:dyDescent="0.25">
      <c r="A45" s="59" t="s">
        <v>112</v>
      </c>
      <c r="B45" s="60"/>
      <c r="C45" s="60"/>
      <c r="D45" s="60"/>
      <c r="E45" s="44">
        <v>150000</v>
      </c>
    </row>
    <row r="46" spans="1:5" ht="30.75" customHeight="1" x14ac:dyDescent="0.25">
      <c r="A46" s="59" t="s">
        <v>113</v>
      </c>
      <c r="B46" s="60"/>
      <c r="C46" s="60"/>
      <c r="D46" s="60"/>
      <c r="E46" s="44">
        <v>162284.6</v>
      </c>
    </row>
    <row r="47" spans="1:5" x14ac:dyDescent="0.25">
      <c r="A47" s="59" t="s">
        <v>114</v>
      </c>
      <c r="B47" s="60"/>
      <c r="C47" s="60"/>
      <c r="D47" s="60"/>
      <c r="E47" s="44">
        <v>863853.7</v>
      </c>
    </row>
    <row r="48" spans="1:5" x14ac:dyDescent="0.25">
      <c r="A48" s="61" t="s">
        <v>115</v>
      </c>
      <c r="B48" s="62"/>
      <c r="C48" s="62"/>
      <c r="D48" s="63"/>
      <c r="E48" s="10">
        <f>'Муниципальные районы'!B16-Учреждения!E5+'Муниципальные районы'!B15</f>
        <v>3456766.2743600002</v>
      </c>
    </row>
    <row r="49" spans="1:6" x14ac:dyDescent="0.25">
      <c r="A49" s="64" t="s">
        <v>116</v>
      </c>
      <c r="B49" s="65"/>
      <c r="C49" s="65"/>
      <c r="D49" s="66"/>
      <c r="E49" s="11"/>
      <c r="F49"/>
    </row>
    <row r="50" spans="1:6" ht="88.5" customHeight="1" x14ac:dyDescent="0.25">
      <c r="A50" s="67" t="s">
        <v>117</v>
      </c>
      <c r="B50" s="68"/>
      <c r="C50" s="68"/>
      <c r="D50" s="69"/>
      <c r="E50" s="43">
        <v>8365997.5</v>
      </c>
      <c r="F50"/>
    </row>
    <row r="51" spans="1:6" x14ac:dyDescent="0.25">
      <c r="A51" s="12"/>
      <c r="B51" s="13"/>
      <c r="C51" s="13"/>
      <c r="D51" s="6"/>
      <c r="E51" s="14"/>
    </row>
    <row r="52" spans="1:6" x14ac:dyDescent="0.25">
      <c r="A52" s="45" t="s">
        <v>12</v>
      </c>
      <c r="B52" s="47" t="s">
        <v>4</v>
      </c>
      <c r="C52" s="48" t="s">
        <v>5</v>
      </c>
      <c r="D52" s="48"/>
      <c r="E52" s="48"/>
    </row>
    <row r="53" spans="1:6" ht="90" x14ac:dyDescent="0.25">
      <c r="A53" s="46"/>
      <c r="B53" s="47"/>
      <c r="C53" s="15" t="s">
        <v>6</v>
      </c>
      <c r="D53" s="15" t="s">
        <v>7</v>
      </c>
      <c r="E53" s="15" t="s">
        <v>8</v>
      </c>
    </row>
    <row r="54" spans="1:6" x14ac:dyDescent="0.25">
      <c r="A54" s="16" t="s">
        <v>40</v>
      </c>
      <c r="B54" s="39">
        <v>15254.24872</v>
      </c>
      <c r="C54" s="39">
        <v>11042.0214</v>
      </c>
      <c r="D54" s="39">
        <v>3625.6419000000001</v>
      </c>
      <c r="E54" s="39"/>
      <c r="F54" s="38"/>
    </row>
    <row r="55" spans="1:6" x14ac:dyDescent="0.25">
      <c r="A55" s="16" t="s">
        <v>41</v>
      </c>
      <c r="B55" s="39">
        <v>1700</v>
      </c>
      <c r="C55" s="39">
        <v>1500</v>
      </c>
      <c r="D55" s="39">
        <v>200</v>
      </c>
      <c r="E55" s="39"/>
      <c r="F55" s="38"/>
    </row>
    <row r="56" spans="1:6" x14ac:dyDescent="0.25">
      <c r="A56" s="16" t="s">
        <v>42</v>
      </c>
      <c r="B56" s="39">
        <v>4446.7285499999998</v>
      </c>
      <c r="C56" s="39">
        <v>4000</v>
      </c>
      <c r="D56" s="39"/>
      <c r="E56" s="39"/>
      <c r="F56" s="38"/>
    </row>
    <row r="57" spans="1:6" x14ac:dyDescent="0.25">
      <c r="A57" s="16" t="s">
        <v>43</v>
      </c>
      <c r="B57" s="39">
        <v>3306.67515</v>
      </c>
      <c r="C57" s="39">
        <v>10637.66798</v>
      </c>
      <c r="D57" s="39">
        <v>381.07373000000001</v>
      </c>
      <c r="E57" s="39">
        <v>74.94</v>
      </c>
      <c r="F57" s="38"/>
    </row>
    <row r="58" spans="1:6" ht="30" x14ac:dyDescent="0.25">
      <c r="A58" s="16" t="s">
        <v>44</v>
      </c>
      <c r="B58" s="39">
        <v>7164.5708100000002</v>
      </c>
      <c r="C58" s="39">
        <v>924.20735000000002</v>
      </c>
      <c r="D58" s="39">
        <v>427.74462999999997</v>
      </c>
      <c r="E58" s="39"/>
      <c r="F58" s="38"/>
    </row>
    <row r="59" spans="1:6" x14ac:dyDescent="0.25">
      <c r="A59" s="16" t="s">
        <v>45</v>
      </c>
      <c r="B59" s="39">
        <v>2049.1661300000001</v>
      </c>
      <c r="C59" s="39">
        <v>2095.6568600000001</v>
      </c>
      <c r="D59" s="39">
        <v>-346.00873000000001</v>
      </c>
      <c r="E59" s="39"/>
      <c r="F59" s="38"/>
    </row>
    <row r="60" spans="1:6" ht="30" x14ac:dyDescent="0.25">
      <c r="A60" s="16" t="s">
        <v>46</v>
      </c>
      <c r="B60" s="39">
        <v>1104248.9222899999</v>
      </c>
      <c r="C60" s="39"/>
      <c r="D60" s="39"/>
      <c r="E60" s="39"/>
      <c r="F60" s="38"/>
    </row>
    <row r="61" spans="1:6" x14ac:dyDescent="0.25">
      <c r="A61" s="16" t="s">
        <v>47</v>
      </c>
      <c r="B61" s="39">
        <v>7765.95604</v>
      </c>
      <c r="C61" s="39">
        <v>5500</v>
      </c>
      <c r="D61" s="39">
        <v>2337.0774900000001</v>
      </c>
      <c r="E61" s="39"/>
      <c r="F61" s="38"/>
    </row>
    <row r="62" spans="1:6" x14ac:dyDescent="0.25">
      <c r="A62" s="16" t="s">
        <v>48</v>
      </c>
      <c r="B62" s="39">
        <v>14358.085220000001</v>
      </c>
      <c r="C62" s="39">
        <v>-391.32182</v>
      </c>
      <c r="D62" s="39">
        <v>1428.2675999999999</v>
      </c>
      <c r="E62" s="39"/>
      <c r="F62" s="38"/>
    </row>
    <row r="63" spans="1:6" x14ac:dyDescent="0.25">
      <c r="A63" s="16" t="s">
        <v>49</v>
      </c>
      <c r="B63" s="39">
        <v>9257.9244899999994</v>
      </c>
      <c r="C63" s="39"/>
      <c r="D63" s="39"/>
      <c r="E63" s="39">
        <v>-6.6731400000000001</v>
      </c>
      <c r="F63" s="38"/>
    </row>
    <row r="64" spans="1:6" x14ac:dyDescent="0.25">
      <c r="A64" s="16" t="s">
        <v>50</v>
      </c>
      <c r="B64" s="39">
        <v>-27807.486659999999</v>
      </c>
      <c r="C64" s="39">
        <v>2160.42002</v>
      </c>
      <c r="D64" s="39">
        <v>1567.9736499999999</v>
      </c>
      <c r="E64" s="39">
        <v>-2165.0174400000001</v>
      </c>
      <c r="F64" s="38"/>
    </row>
    <row r="65" spans="1:6" ht="30" x14ac:dyDescent="0.25">
      <c r="A65" s="16" t="s">
        <v>51</v>
      </c>
      <c r="B65" s="39">
        <v>22590.34042</v>
      </c>
      <c r="C65" s="39">
        <v>1600</v>
      </c>
      <c r="D65" s="39">
        <v>643.16093999999998</v>
      </c>
      <c r="E65" s="39">
        <v>23355.057550000001</v>
      </c>
      <c r="F65" s="38"/>
    </row>
    <row r="66" spans="1:6" x14ac:dyDescent="0.25">
      <c r="A66" s="16" t="s">
        <v>52</v>
      </c>
      <c r="B66" s="39">
        <v>-886.63499999999999</v>
      </c>
      <c r="C66" s="39">
        <v>1000</v>
      </c>
      <c r="D66" s="39"/>
      <c r="E66" s="39"/>
      <c r="F66" s="38"/>
    </row>
    <row r="67" spans="1:6" x14ac:dyDescent="0.25">
      <c r="A67" s="16" t="s">
        <v>53</v>
      </c>
      <c r="B67" s="39">
        <v>9562.0522099999998</v>
      </c>
      <c r="C67" s="39">
        <v>8220</v>
      </c>
      <c r="D67" s="39"/>
      <c r="E67" s="39">
        <v>181.9</v>
      </c>
      <c r="F67" s="38"/>
    </row>
    <row r="68" spans="1:6" x14ac:dyDescent="0.25">
      <c r="A68" s="16" t="s">
        <v>54</v>
      </c>
      <c r="B68" s="39">
        <v>2819.3545399999998</v>
      </c>
      <c r="C68" s="39">
        <v>800</v>
      </c>
      <c r="D68" s="39">
        <v>1343.4</v>
      </c>
      <c r="E68" s="39"/>
      <c r="F68" s="38"/>
    </row>
    <row r="69" spans="1:6" ht="30" x14ac:dyDescent="0.25">
      <c r="A69" s="16" t="s">
        <v>55</v>
      </c>
      <c r="B69" s="39">
        <v>13880.40523</v>
      </c>
      <c r="C69" s="39">
        <v>817.47089000000005</v>
      </c>
      <c r="D69" s="39">
        <v>1212.0069900000001</v>
      </c>
      <c r="E69" s="39"/>
      <c r="F69" s="38"/>
    </row>
    <row r="70" spans="1:6" x14ac:dyDescent="0.25">
      <c r="A70" s="16" t="s">
        <v>56</v>
      </c>
      <c r="B70" s="39">
        <v>15823.23422</v>
      </c>
      <c r="C70" s="39">
        <v>9326.5</v>
      </c>
      <c r="D70" s="39">
        <v>5576.7222599999996</v>
      </c>
      <c r="E70" s="39">
        <v>382.99372</v>
      </c>
      <c r="F70" s="38"/>
    </row>
    <row r="71" spans="1:6" x14ac:dyDescent="0.25">
      <c r="A71" s="16" t="s">
        <v>57</v>
      </c>
      <c r="B71" s="39">
        <v>195991.99455999999</v>
      </c>
      <c r="C71" s="39">
        <v>3000</v>
      </c>
      <c r="D71" s="39"/>
      <c r="E71" s="39"/>
      <c r="F71" s="38"/>
    </row>
    <row r="72" spans="1:6" ht="30" x14ac:dyDescent="0.25">
      <c r="A72" s="16" t="s">
        <v>58</v>
      </c>
      <c r="B72" s="39">
        <v>-674.98078999999996</v>
      </c>
      <c r="C72" s="39">
        <v>198.31119000000001</v>
      </c>
      <c r="D72" s="39"/>
      <c r="E72" s="39"/>
      <c r="F72" s="38"/>
    </row>
    <row r="73" spans="1:6" x14ac:dyDescent="0.25">
      <c r="A73" s="16" t="s">
        <v>59</v>
      </c>
      <c r="B73" s="39">
        <v>535.52431000000001</v>
      </c>
      <c r="C73" s="39">
        <v>-375.08695</v>
      </c>
      <c r="D73" s="39">
        <v>524.21115999999995</v>
      </c>
      <c r="E73" s="39"/>
      <c r="F73" s="38"/>
    </row>
    <row r="74" spans="1:6" x14ac:dyDescent="0.25">
      <c r="A74" s="16" t="s">
        <v>60</v>
      </c>
      <c r="B74" s="39">
        <v>2106.67173</v>
      </c>
      <c r="C74" s="39">
        <v>1403.4234899999999</v>
      </c>
      <c r="D74" s="39">
        <v>487.20323999999999</v>
      </c>
      <c r="E74" s="39"/>
      <c r="F74" s="38"/>
    </row>
    <row r="75" spans="1:6" x14ac:dyDescent="0.25">
      <c r="A75" s="16" t="s">
        <v>61</v>
      </c>
      <c r="B75" s="39">
        <v>6644.3174099999997</v>
      </c>
      <c r="C75" s="39">
        <v>5131.4977500000005</v>
      </c>
      <c r="D75" s="39">
        <v>1419.6674800000001</v>
      </c>
      <c r="E75" s="39"/>
      <c r="F75" s="38"/>
    </row>
    <row r="76" spans="1:6" x14ac:dyDescent="0.25">
      <c r="A76" s="16" t="s">
        <v>62</v>
      </c>
      <c r="B76" s="39">
        <v>4716.75216</v>
      </c>
      <c r="C76" s="39">
        <v>3105.8787499999999</v>
      </c>
      <c r="D76" s="39">
        <v>1453.96641</v>
      </c>
      <c r="E76" s="39"/>
      <c r="F76" s="38"/>
    </row>
    <row r="77" spans="1:6" x14ac:dyDescent="0.25">
      <c r="A77" s="16" t="s">
        <v>63</v>
      </c>
      <c r="B77" s="39">
        <v>4745.0640000000003</v>
      </c>
      <c r="C77" s="39">
        <v>4500</v>
      </c>
      <c r="D77" s="39"/>
      <c r="E77" s="39"/>
      <c r="F77" s="38"/>
    </row>
    <row r="78" spans="1:6" ht="30" x14ac:dyDescent="0.25">
      <c r="A78" s="16" t="s">
        <v>64</v>
      </c>
      <c r="B78" s="39">
        <v>410.88947000000002</v>
      </c>
      <c r="C78" s="39">
        <v>280.65127000000001</v>
      </c>
      <c r="D78" s="39">
        <v>116.83512</v>
      </c>
      <c r="E78" s="39"/>
      <c r="F78" s="38"/>
    </row>
    <row r="79" spans="1:6" x14ac:dyDescent="0.25">
      <c r="A79" s="16" t="s">
        <v>65</v>
      </c>
      <c r="B79" s="39">
        <v>37386.032489999998</v>
      </c>
      <c r="C79" s="39"/>
      <c r="D79" s="39"/>
      <c r="E79" s="39">
        <v>-23.94</v>
      </c>
      <c r="F79" s="38"/>
    </row>
    <row r="80" spans="1:6" x14ac:dyDescent="0.25">
      <c r="A80" s="16" t="s">
        <v>66</v>
      </c>
      <c r="B80" s="39">
        <v>193.33610999999999</v>
      </c>
      <c r="C80" s="39">
        <v>648.65386999999998</v>
      </c>
      <c r="D80" s="39">
        <v>-112.44517</v>
      </c>
      <c r="E80" s="39"/>
      <c r="F80" s="38"/>
    </row>
    <row r="81" spans="1:6" x14ac:dyDescent="0.25">
      <c r="A81" s="16" t="s">
        <v>67</v>
      </c>
      <c r="B81" s="39">
        <v>779.15026999999998</v>
      </c>
      <c r="C81" s="39">
        <v>749.26112000000001</v>
      </c>
      <c r="D81" s="39">
        <v>9.1319999999999998E-2</v>
      </c>
      <c r="E81" s="39"/>
      <c r="F81" s="38"/>
    </row>
    <row r="82" spans="1:6" x14ac:dyDescent="0.25">
      <c r="A82" s="16" t="s">
        <v>68</v>
      </c>
      <c r="B82" s="39">
        <v>610.26189999999997</v>
      </c>
      <c r="C82" s="39">
        <v>334.81842</v>
      </c>
      <c r="D82" s="39">
        <v>161.22348</v>
      </c>
      <c r="E82" s="39"/>
      <c r="F82" s="38"/>
    </row>
    <row r="83" spans="1:6" ht="30" x14ac:dyDescent="0.25">
      <c r="A83" s="16" t="s">
        <v>69</v>
      </c>
      <c r="B83" s="39">
        <v>3185.1529300000002</v>
      </c>
      <c r="C83" s="39">
        <v>2416.4265</v>
      </c>
      <c r="D83" s="39">
        <v>1797.7008599999999</v>
      </c>
      <c r="E83" s="39"/>
      <c r="F83" s="38"/>
    </row>
    <row r="84" spans="1:6" ht="30" x14ac:dyDescent="0.25">
      <c r="A84" s="16" t="s">
        <v>70</v>
      </c>
      <c r="B84" s="39">
        <v>-1134.7285199999999</v>
      </c>
      <c r="C84" s="39">
        <v>-1040.6858199999999</v>
      </c>
      <c r="D84" s="39">
        <v>-287</v>
      </c>
      <c r="E84" s="39">
        <v>185.517</v>
      </c>
      <c r="F84" s="38"/>
    </row>
    <row r="85" spans="1:6" ht="30" x14ac:dyDescent="0.25">
      <c r="A85" s="16" t="s">
        <v>71</v>
      </c>
      <c r="B85" s="39">
        <v>195.82900000000001</v>
      </c>
      <c r="C85" s="39"/>
      <c r="D85" s="39"/>
      <c r="E85" s="39"/>
      <c r="F85" s="38"/>
    </row>
    <row r="86" spans="1:6" x14ac:dyDescent="0.25">
      <c r="A86" s="16" t="s">
        <v>72</v>
      </c>
      <c r="B86" s="39">
        <v>460.21609000000001</v>
      </c>
      <c r="C86" s="39">
        <v>309.37817999999999</v>
      </c>
      <c r="D86" s="39">
        <v>138.03791000000001</v>
      </c>
      <c r="E86" s="39"/>
      <c r="F86" s="38"/>
    </row>
    <row r="87" spans="1:6" x14ac:dyDescent="0.25">
      <c r="A87" s="17" t="s">
        <v>73</v>
      </c>
      <c r="B87" s="40">
        <v>1461685.0254800001</v>
      </c>
      <c r="C87" s="40">
        <v>79895.150450000001</v>
      </c>
      <c r="D87" s="40">
        <v>24096.55227</v>
      </c>
      <c r="E87" s="40">
        <v>21984.777689999999</v>
      </c>
      <c r="F87" s="38"/>
    </row>
    <row r="88" spans="1:6" x14ac:dyDescent="0.25">
      <c r="B88" s="38"/>
      <c r="C88" s="38"/>
      <c r="D88" s="38"/>
      <c r="E88" s="38"/>
    </row>
  </sheetData>
  <mergeCells count="51">
    <mergeCell ref="A41:D41"/>
    <mergeCell ref="A42:D42"/>
    <mergeCell ref="A48:D48"/>
    <mergeCell ref="A49:D49"/>
    <mergeCell ref="A50:D50"/>
    <mergeCell ref="A43:D43"/>
    <mergeCell ref="A44:D44"/>
    <mergeCell ref="A45:D45"/>
    <mergeCell ref="A46:D46"/>
    <mergeCell ref="A47:D47"/>
    <mergeCell ref="A36:D36"/>
    <mergeCell ref="A37:D37"/>
    <mergeCell ref="A38:D38"/>
    <mergeCell ref="A39:D39"/>
    <mergeCell ref="A40:D40"/>
    <mergeCell ref="A31:D31"/>
    <mergeCell ref="A32:D32"/>
    <mergeCell ref="A33:D33"/>
    <mergeCell ref="A34:D34"/>
    <mergeCell ref="A35:D35"/>
    <mergeCell ref="A26:D26"/>
    <mergeCell ref="A27:D27"/>
    <mergeCell ref="A28:D28"/>
    <mergeCell ref="A29:D29"/>
    <mergeCell ref="A30:D30"/>
    <mergeCell ref="A21:D21"/>
    <mergeCell ref="A22:D22"/>
    <mergeCell ref="A23:D23"/>
    <mergeCell ref="A24:D24"/>
    <mergeCell ref="A25:D25"/>
    <mergeCell ref="A16:D16"/>
    <mergeCell ref="A17:D17"/>
    <mergeCell ref="A18:D18"/>
    <mergeCell ref="A19:D19"/>
    <mergeCell ref="A20:D20"/>
    <mergeCell ref="A52:A53"/>
    <mergeCell ref="B52:B53"/>
    <mergeCell ref="C52:E52"/>
    <mergeCell ref="A1:E1"/>
    <mergeCell ref="A2:E2"/>
    <mergeCell ref="A5:D5"/>
    <mergeCell ref="A6:D6"/>
    <mergeCell ref="A7:D7"/>
    <mergeCell ref="A8:D8"/>
    <mergeCell ref="A9:D9"/>
    <mergeCell ref="A10:D10"/>
    <mergeCell ref="A11:D11"/>
    <mergeCell ref="A12:D12"/>
    <mergeCell ref="A13:D13"/>
    <mergeCell ref="A14:D14"/>
    <mergeCell ref="A15:D15"/>
  </mergeCells>
  <pageMargins left="0.59" right="0.25" top="0.74803149606299213" bottom="0.31" header="0.31496062992125984" footer="0.31496062992125984"/>
  <pageSetup paperSize="9" scale="70" orientation="portrait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6"/>
  <sheetViews>
    <sheetView tabSelected="1" view="pageBreakPreview" zoomScaleNormal="100" zoomScaleSheetLayoutView="100" workbookViewId="0">
      <selection activeCell="F24" sqref="F24"/>
    </sheetView>
  </sheetViews>
  <sheetFormatPr defaultColWidth="8.7109375" defaultRowHeight="15" x14ac:dyDescent="0.25"/>
  <cols>
    <col min="1" max="1" width="38.28515625" style="28" customWidth="1"/>
    <col min="2" max="2" width="13.140625" style="28" customWidth="1"/>
    <col min="3" max="3" width="10.5703125" style="28" customWidth="1"/>
    <col min="4" max="4" width="11.42578125" style="28" customWidth="1"/>
    <col min="5" max="5" width="13.140625" style="28" customWidth="1"/>
    <col min="6" max="6" width="12.140625" style="28" customWidth="1"/>
    <col min="7" max="7" width="12.5703125" style="28" customWidth="1"/>
    <col min="8" max="8" width="12.7109375" style="28" customWidth="1"/>
    <col min="9" max="9" width="10.85546875" style="28" customWidth="1"/>
    <col min="10" max="10" width="12.7109375" style="28" customWidth="1"/>
    <col min="11" max="11" width="11" style="28" customWidth="1"/>
    <col min="12" max="13" width="11.85546875" style="28" customWidth="1"/>
    <col min="14" max="14" width="11.140625" style="28" customWidth="1"/>
    <col min="15" max="15" width="11.5703125" style="28" customWidth="1"/>
    <col min="16" max="16384" width="8.7109375" style="28"/>
  </cols>
  <sheetData>
    <row r="1" spans="1:20" s="25" customFormat="1" ht="15.75" x14ac:dyDescent="0.25">
      <c r="A1" s="24" t="s">
        <v>39</v>
      </c>
      <c r="C1" s="26" t="s">
        <v>11</v>
      </c>
    </row>
    <row r="2" spans="1:20" x14ac:dyDescent="0.25">
      <c r="A2" s="27" t="str">
        <f>TEXT(EndData2,"[$-FC19]ДД.ММ.ГГГ")</f>
        <v>01.10.2023</v>
      </c>
      <c r="B2" s="27">
        <f>A2+1</f>
        <v>45201</v>
      </c>
      <c r="C2" s="23" t="str">
        <f>TEXT(B2,"[$-FC19]ДД.ММ.ГГГ")</f>
        <v>02.10.2023</v>
      </c>
      <c r="P2" s="29" t="s">
        <v>10</v>
      </c>
    </row>
    <row r="3" spans="1:20" ht="51.75" customHeight="1" x14ac:dyDescent="0.25">
      <c r="A3" s="20" t="s">
        <v>13</v>
      </c>
      <c r="B3" s="30" t="s">
        <v>14</v>
      </c>
      <c r="C3" s="31" t="s">
        <v>15</v>
      </c>
      <c r="D3" s="31" t="s">
        <v>16</v>
      </c>
      <c r="E3" s="31" t="s">
        <v>17</v>
      </c>
      <c r="F3" s="31" t="s">
        <v>18</v>
      </c>
      <c r="G3" s="31" t="s">
        <v>19</v>
      </c>
      <c r="H3" s="31" t="s">
        <v>20</v>
      </c>
      <c r="I3" s="31" t="s">
        <v>21</v>
      </c>
      <c r="J3" s="31" t="s">
        <v>22</v>
      </c>
      <c r="K3" s="31" t="s">
        <v>23</v>
      </c>
      <c r="L3" s="31" t="s">
        <v>24</v>
      </c>
      <c r="M3" s="31" t="s">
        <v>25</v>
      </c>
      <c r="N3" s="31" t="s">
        <v>26</v>
      </c>
      <c r="O3" s="31" t="s">
        <v>27</v>
      </c>
      <c r="P3" s="32" t="s">
        <v>9</v>
      </c>
    </row>
    <row r="4" spans="1:20" ht="102.75" x14ac:dyDescent="0.25">
      <c r="A4" s="18" t="s">
        <v>29</v>
      </c>
      <c r="B4" s="21">
        <v>334.03111000000001</v>
      </c>
      <c r="C4" s="21">
        <v>8342.5529600000009</v>
      </c>
      <c r="D4" s="21"/>
      <c r="E4" s="21"/>
      <c r="F4" s="21"/>
      <c r="G4" s="21">
        <v>1849.5139999999999</v>
      </c>
      <c r="H4" s="21"/>
      <c r="I4" s="21"/>
      <c r="J4" s="21">
        <v>6.0000000000000001E-3</v>
      </c>
      <c r="K4" s="21"/>
      <c r="L4" s="21"/>
      <c r="M4" s="21"/>
      <c r="N4" s="21"/>
      <c r="O4" s="21"/>
      <c r="P4" s="41">
        <v>10526.104069999999</v>
      </c>
      <c r="Q4" s="29"/>
      <c r="R4" s="29"/>
      <c r="S4" s="29"/>
      <c r="T4" s="29"/>
    </row>
    <row r="5" spans="1:20" ht="39" x14ac:dyDescent="0.25">
      <c r="A5" s="18" t="s">
        <v>30</v>
      </c>
      <c r="B5" s="21">
        <v>38876.908510000001</v>
      </c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41">
        <v>38876.908510000001</v>
      </c>
      <c r="Q5" s="29"/>
      <c r="R5" s="29"/>
      <c r="S5" s="29"/>
      <c r="T5" s="29"/>
    </row>
    <row r="6" spans="1:20" ht="51.75" x14ac:dyDescent="0.25">
      <c r="A6" s="18" t="s">
        <v>31</v>
      </c>
      <c r="B6" s="21">
        <v>233.51813000000001</v>
      </c>
      <c r="C6" s="21"/>
      <c r="D6" s="21"/>
      <c r="E6" s="21"/>
      <c r="F6" s="21">
        <v>-321.74838999999997</v>
      </c>
      <c r="G6" s="21"/>
      <c r="H6" s="21"/>
      <c r="I6" s="21"/>
      <c r="J6" s="21"/>
      <c r="K6" s="21"/>
      <c r="L6" s="21"/>
      <c r="M6" s="21"/>
      <c r="N6" s="21"/>
      <c r="O6" s="21"/>
      <c r="P6" s="41">
        <v>-88.230260000000001</v>
      </c>
      <c r="Q6" s="29"/>
      <c r="R6" s="29"/>
      <c r="S6" s="29"/>
      <c r="T6" s="29"/>
    </row>
    <row r="7" spans="1:20" ht="217.5" x14ac:dyDescent="0.25">
      <c r="A7" s="18" t="s">
        <v>32</v>
      </c>
      <c r="B7" s="21"/>
      <c r="C7" s="21">
        <v>317.98671999999999</v>
      </c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41">
        <v>317.98671999999999</v>
      </c>
      <c r="Q7" s="29"/>
      <c r="R7" s="29"/>
      <c r="S7" s="29"/>
      <c r="T7" s="29"/>
    </row>
    <row r="8" spans="1:20" ht="51.75" x14ac:dyDescent="0.25">
      <c r="A8" s="18" t="s">
        <v>33</v>
      </c>
      <c r="B8" s="21"/>
      <c r="C8" s="21">
        <v>-3436.56412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41">
        <v>-3436.56412</v>
      </c>
      <c r="Q8" s="29"/>
      <c r="R8" s="29"/>
      <c r="S8" s="29"/>
      <c r="T8" s="29"/>
    </row>
    <row r="9" spans="1:20" ht="26.25" x14ac:dyDescent="0.25">
      <c r="A9" s="18" t="s">
        <v>34</v>
      </c>
      <c r="B9" s="21"/>
      <c r="C9" s="21"/>
      <c r="D9" s="21"/>
      <c r="E9" s="21"/>
      <c r="F9" s="21"/>
      <c r="G9" s="21"/>
      <c r="H9" s="21"/>
      <c r="I9" s="21"/>
      <c r="J9" s="21"/>
      <c r="K9" s="21">
        <v>-1476.5211300000001</v>
      </c>
      <c r="L9" s="21"/>
      <c r="M9" s="21"/>
      <c r="N9" s="21"/>
      <c r="O9" s="21"/>
      <c r="P9" s="41">
        <v>-1476.5211300000001</v>
      </c>
      <c r="Q9" s="29"/>
      <c r="R9" s="29"/>
      <c r="S9" s="29"/>
      <c r="T9" s="29"/>
    </row>
    <row r="10" spans="1:20" ht="39" x14ac:dyDescent="0.25">
      <c r="A10" s="18" t="s">
        <v>35</v>
      </c>
      <c r="B10" s="21"/>
      <c r="C10" s="21"/>
      <c r="D10" s="21">
        <v>-148.98293000000001</v>
      </c>
      <c r="E10" s="21">
        <v>-103.56610999999999</v>
      </c>
      <c r="F10" s="21"/>
      <c r="G10" s="21">
        <v>-204.69302999999999</v>
      </c>
      <c r="H10" s="21"/>
      <c r="I10" s="21">
        <v>-6.7519600000000004</v>
      </c>
      <c r="J10" s="21">
        <v>-688.24755000000005</v>
      </c>
      <c r="K10" s="21"/>
      <c r="L10" s="21">
        <v>-213.78009</v>
      </c>
      <c r="M10" s="21"/>
      <c r="N10" s="21"/>
      <c r="O10" s="21"/>
      <c r="P10" s="41">
        <v>-1366.0216700000001</v>
      </c>
      <c r="Q10" s="29"/>
      <c r="R10" s="29"/>
      <c r="S10" s="29"/>
      <c r="T10" s="29"/>
    </row>
    <row r="11" spans="1:20" ht="39" x14ac:dyDescent="0.25">
      <c r="A11" s="18" t="s">
        <v>36</v>
      </c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>
        <v>172.578</v>
      </c>
      <c r="O11" s="21"/>
      <c r="P11" s="41">
        <v>172.578</v>
      </c>
      <c r="Q11" s="29"/>
      <c r="R11" s="29"/>
      <c r="S11" s="29"/>
      <c r="T11" s="29"/>
    </row>
    <row r="12" spans="1:20" ht="51.75" x14ac:dyDescent="0.25">
      <c r="A12" s="18" t="s">
        <v>37</v>
      </c>
      <c r="B12" s="21"/>
      <c r="C12" s="21">
        <v>-0.28954999999999997</v>
      </c>
      <c r="D12" s="21"/>
      <c r="E12" s="21"/>
      <c r="F12" s="21"/>
      <c r="G12" s="21"/>
      <c r="H12" s="21"/>
      <c r="I12" s="21"/>
      <c r="J12" s="21"/>
      <c r="K12" s="21"/>
      <c r="L12" s="21"/>
      <c r="M12" s="21">
        <v>-1.6900000000000001E-3</v>
      </c>
      <c r="N12" s="21"/>
      <c r="O12" s="21"/>
      <c r="P12" s="41">
        <v>-0.29124</v>
      </c>
      <c r="Q12" s="29"/>
      <c r="R12" s="29"/>
      <c r="S12" s="29"/>
      <c r="T12" s="29"/>
    </row>
    <row r="13" spans="1:20" x14ac:dyDescent="0.25">
      <c r="A13" s="19" t="s">
        <v>38</v>
      </c>
      <c r="B13" s="22">
        <v>39444.457750000001</v>
      </c>
      <c r="C13" s="22">
        <v>5223.6860100000004</v>
      </c>
      <c r="D13" s="22">
        <v>-148.98293000000001</v>
      </c>
      <c r="E13" s="22">
        <v>-103.56610999999999</v>
      </c>
      <c r="F13" s="22">
        <v>-321.74838999999997</v>
      </c>
      <c r="G13" s="22">
        <v>1644.82097</v>
      </c>
      <c r="H13" s="22"/>
      <c r="I13" s="22">
        <v>-6.7519600000000004</v>
      </c>
      <c r="J13" s="22">
        <v>-688.24154999999996</v>
      </c>
      <c r="K13" s="22">
        <v>-1476.5211300000001</v>
      </c>
      <c r="L13" s="22">
        <v>-213.78009</v>
      </c>
      <c r="M13" s="22">
        <v>-1.6900000000000001E-3</v>
      </c>
      <c r="N13" s="22">
        <v>172.578</v>
      </c>
      <c r="O13" s="22"/>
      <c r="P13" s="41">
        <v>43525.948880000004</v>
      </c>
      <c r="Q13" s="37"/>
      <c r="R13" s="37"/>
      <c r="S13" s="37"/>
      <c r="T13" s="37"/>
    </row>
    <row r="14" spans="1:20" x14ac:dyDescent="0.25">
      <c r="B14" s="38"/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</row>
    <row r="15" spans="1:20" x14ac:dyDescent="0.25">
      <c r="A15" s="33" t="s">
        <v>28</v>
      </c>
      <c r="B15" s="42">
        <f>P13+Учреждения!B87</f>
        <v>1505210.9743600001</v>
      </c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</row>
    <row r="16" spans="1:20" ht="32.25" customHeight="1" x14ac:dyDescent="0.25">
      <c r="A16" s="33" t="str">
        <f>CONCATENATE("Остатки бюджетных средств на ",C2,"г.")</f>
        <v>Остатки бюджетных средств на 02.10.2023г.</v>
      </c>
      <c r="B16" s="42">
        <v>8334303.7999999998</v>
      </c>
      <c r="C16" s="38"/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</row>
  </sheetData>
  <pageMargins left="0.23622047244094491" right="0.23622047244094491" top="0.74803149606299213" bottom="0.74803149606299213" header="0.31496062992125984" footer="0.31496062992125984"/>
  <pageSetup paperSize="9" scale="57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5</vt:i4>
      </vt:variant>
    </vt:vector>
  </HeadingPairs>
  <TitlesOfParts>
    <vt:vector size="7" baseType="lpstr">
      <vt:lpstr>Учреждения</vt:lpstr>
      <vt:lpstr>Муниципальные районы</vt:lpstr>
      <vt:lpstr>EndData2</vt:lpstr>
      <vt:lpstr>'Муниципальные районы'!Заголовки_для_печати</vt:lpstr>
      <vt:lpstr>Учреждения!Заголовки_для_печати</vt:lpstr>
      <vt:lpstr>'Муниципальные районы'!Область_печати</vt:lpstr>
      <vt:lpstr>Учреждения!Область_печати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2023-10-03T21:36:18Z</dcterms:modified>
</cp:coreProperties>
</file>