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270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Учреждения!$46:$47</definedName>
    <definedName name="_xlnm.Print_Area" localSheetId="1">'Муниципальные районы'!$A$1:$P$36</definedName>
    <definedName name="_xlnm.Print_Area" localSheetId="0">Учреждения!$A$1:$E$82</definedName>
  </definedNames>
  <calcPr calcId="162913" refMode="R1C1"/>
</workbook>
</file>

<file path=xl/calcChain.xml><?xml version="1.0" encoding="utf-8"?>
<calcChain xmlns="http://schemas.openxmlformats.org/spreadsheetml/2006/main">
  <c r="E42" i="1" l="1"/>
  <c r="B34" i="2"/>
  <c r="E9" i="1" l="1"/>
  <c r="A2" i="2" l="1"/>
  <c r="B2" i="2" s="1"/>
  <c r="C2" i="2" s="1"/>
  <c r="A35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<sst xmlns="http://schemas.openxmlformats.org/spreadsheetml/2006/main" count="130" uniqueCount="129">
  <si>
    <t xml:space="preserve"> Справка о доходах и расходах краевого бюджета</t>
  </si>
  <si>
    <t>тыс.рублей</t>
  </si>
  <si>
    <t>Доходы</t>
  </si>
  <si>
    <t>Финансовая помощь из федерального бюджета - всего, в том числе: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</si>
  <si>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</si>
  <si>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</si>
  <si>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</si>
  <si>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</si>
  <si>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</si>
  <si>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</si>
  <si>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</si>
  <si>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</si>
  <si>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</si>
  <si>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</si>
  <si>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</si>
  <si>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</si>
  <si>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</si>
  <si>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</si>
  <si>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</si>
  <si>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</si>
  <si>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</si>
  <si>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</si>
  <si>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</si>
  <si>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</si>
  <si>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</si>
  <si>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</si>
  <si>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</si>
  <si>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</si>
  <si>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</si>
  <si>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</si>
  <si>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</si>
  <si>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</si>
  <si>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</si>
  <si>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проживающих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</si>
  <si>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</si>
  <si>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</si>
  <si>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</si>
  <si>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</si>
  <si>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</si>
  <si>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</si>
  <si>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</si>
  <si>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</si>
  <si>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для осуществления  государственных полномочий Камчатского края  по оказанию государственной социальной помощи на основании социального контракта малоимущим гражданам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</si>
  <si>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</si>
  <si>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 государственных полномочий Камчатского края по предоставлению гражданам, находящимся в трудной жизненной ситуации, проживающим в Камчатском крае, социальной поддержки в форме материальной помощи</t>
  </si>
  <si>
    <t>Реализация программы комплексного развития молодежной политики в регионах Российской Федерации "Регион для молодых"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</si>
  <si>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</si>
  <si>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Строительство и реконструкция (модернизация) объектов питьевого водоснабжения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</si>
  <si>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</si>
  <si>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</si>
  <si>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</si>
  <si>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</si>
  <si>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</si>
  <si>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</si>
  <si>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</t>
  </si>
  <si>
    <t>Единая субсидия на достижение показателей государственной программы Российской Федерации "Реализация государственной национальной политики" (Субсидия муниципальным районам в целях финансового обеспечения затрат, связанных с оказанием услуг по проведению мероприятия, направленного на поддержку творческих объединений мастеров, мастерских народных художественных промыслов и ремесел Камчатского края (приобретение, заготовка и доставка сырья и материалов, оборудования и необходимой фурнитуры)</t>
  </si>
  <si>
    <t>Обеспечение комплексного развития сельских территорий</t>
  </si>
  <si>
    <t>Всего:</t>
  </si>
  <si>
    <t>15.10.2023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</si>
  <si>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</si>
  <si>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</si>
  <si>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</si>
  <si>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</si>
  <si>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</si>
  <si>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</si>
  <si>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</si>
  <si>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</si>
  <si>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</si>
  <si>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</si>
  <si>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</si>
  <si>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</si>
  <si>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</si>
  <si>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</si>
  <si>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</si>
  <si>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</si>
  <si>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</si>
  <si>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</si>
  <si>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</si>
  <si>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</si>
  <si>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</si>
  <si>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</si>
  <si>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</si>
  <si>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</si>
  <si>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</si>
  <si>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</si>
  <si>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</si>
  <si>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</si>
  <si>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</si>
  <si>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</si>
  <si>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</si>
  <si>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Елизовская территориальная избирательная комиссия</t>
  </si>
  <si>
    <t>ИТОГО</t>
  </si>
  <si>
    <t>09.10.2023</t>
  </si>
  <si>
    <t>Субсидии бюджетам субъектов Российской Федерации на выплату региональных социальных доплат к пенсии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</si>
  <si>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</si>
  <si>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</si>
  <si>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системы долговременного ухода за гражданами пожилого возраста и инвалидами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</si>
  <si>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</si>
  <si>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развитие паллиативной медицинской помощи</t>
  </si>
  <si>
    <t>Субсидии бюджетам на строительство и реконструкцию (модернизацию) объектов питьевого водоснабжения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</si>
  <si>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</si>
  <si>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</si>
  <si>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</si>
  <si>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</si>
  <si>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</si>
  <si>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на развитие сети учреждений культурно-досугового типа</t>
  </si>
  <si>
    <t xml:space="preserve">Субсидия бюджетам субъектов Российской Федерации на достижение показателей государственной программы Российской Федерации "Реализация государственной национальной политики" </t>
  </si>
  <si>
    <t>Субсидии бюджетам на поддержку отрасли культуры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</si>
  <si>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</si>
  <si>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</si>
  <si>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</si>
  <si>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</si>
  <si>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техническое оснащение муниципальных музеев</t>
  </si>
  <si>
    <t>Субсидии бюджетам субъектов Российской Федерации на софинансирование создания и (или) модернизации инфраструктуры в сфере культуры региональной (муниципальной) собственности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</si>
  <si>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</si>
  <si>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</si>
  <si>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</si>
  <si>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</si>
  <si>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</si>
  <si>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</si>
  <si>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</si>
  <si>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</si>
  <si>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</si>
  <si>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</si>
  <si>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Перечисления из бюджетов субъектов Российской Федерации (в бюджеты субъектов Российской Федерации)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</si>
  <si>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Привлечение остатков средств на единый счет краевого бюджета с казначейских счетов</t>
  </si>
  <si>
    <t>Всего доходов с учетом привлеченных средств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</si>
  <si>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</si>
  <si>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сопровождения, с денежными средствами территориального фонда обязательного медицинского страхования Камчатского края (с 01.01.2023 по 15.10.2023)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</si>
</sst>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##\ ###\ ###\ ###\ ##0.0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sz val="11"/>
      <name val="Times New Roman"/>
    </font>
    <font>
      <b/>
      <sz val="11"/>
      <name val="Times New Roman"/>
    </font>
    <font>
      <i/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66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19" fillId="0" borderId="7" xfId="0" applyNumberFormat="1" applyFont="1" applyBorder="1" applyAlignment="1">
      <alignment horizontal="left" wrapText="1"/>
    </xf>
    <xf numFmtId="164" fontId="19" fillId="0" borderId="8" xfId="0" applyNumberFormat="1" applyFont="1" applyBorder="1" applyAlignment="1">
      <alignment horizontal="left" wrapText="1"/>
    </xf>
    <xf numFmtId="164" fontId="19" fillId="0" borderId="9" xfId="0" applyNumberFormat="1" applyFont="1" applyBorder="1" applyAlignment="1">
      <alignment horizontal="left" wrapText="1"/>
    </xf>
    <xf numFmtId="164" fontId="20" fillId="0" borderId="7" xfId="0" applyNumberFormat="1" applyFont="1" applyBorder="1" applyAlignment="1">
      <alignment horizontal="left" wrapText="1"/>
    </xf>
    <xf numFmtId="164" fontId="20" fillId="0" borderId="8" xfId="0" applyNumberFormat="1" applyFont="1" applyBorder="1" applyAlignment="1">
      <alignment horizontal="left" wrapText="1"/>
    </xf>
    <xf numFmtId="164" fontId="20" fillId="0" borderId="9" xfId="0" applyNumberFormat="1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8" fillId="0" borderId="7" xfId="0" applyNumberFormat="1" applyFont="1" applyBorder="1" applyAlignment="1">
      <alignment horizontal="left" wrapText="1"/>
    </xf>
    <xf numFmtId="0" fontId="18" fillId="0" borderId="8" xfId="0" applyNumberFormat="1" applyFont="1" applyBorder="1" applyAlignment="1">
      <alignment horizontal="left" wrapText="1"/>
    </xf>
    <xf numFmtId="0" fontId="18" fillId="0" borderId="9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view="pageBreakPreview" topLeftCell="A37" zoomScaleNormal="100" zoomScaleSheetLayoutView="100" workbookViewId="0">
      <selection activeCell="E9" sqref="E9"/>
    </sheetView>
  </sheetViews>
  <sheetFormatPr defaultColWidth="8.7109375" defaultRowHeight="15" x14ac:dyDescent="0.25"/>
  <cols>
    <col min="1" max="1" width="69.28515625" style="30" customWidth="1"/>
    <col min="2" max="2" width="13.85546875" style="30" customWidth="1"/>
    <col min="3" max="4" width="14.42578125" style="30" customWidth="1"/>
    <col min="5" max="5" width="12.42578125" style="30" customWidth="1"/>
    <col min="6" max="6" width="12.5703125" style="30" customWidth="1"/>
    <col min="7" max="7" width="16" style="30" bestFit="1" customWidth="1"/>
    <col min="8" max="8" width="8.7109375" style="30"/>
    <col min="9" max="9" width="10.140625" style="30" bestFit="1" customWidth="1"/>
    <col min="10" max="16384" width="8.7109375" style="30"/>
  </cols>
  <sheetData>
    <row r="1" spans="1:9" ht="15.75" x14ac:dyDescent="0.25">
      <c r="A1" s="53" t="s">
        <v>0</v>
      </c>
      <c r="B1" s="53"/>
      <c r="C1" s="53"/>
      <c r="D1" s="53"/>
      <c r="E1" s="53"/>
      <c r="F1" s="36" t="s">
        <v>92</v>
      </c>
      <c r="G1" s="37" t="str">
        <f>TEXT(F1,"[$-FC19]ДД ММММ")</f>
        <v>09 октября</v>
      </c>
      <c r="H1" s="37" t="str">
        <f>TEXT(F1,"[$-FC19]ДД.ММ.ГГГ \г")</f>
        <v>09.10.2023 г</v>
      </c>
    </row>
    <row r="2" spans="1:9" ht="15.75" x14ac:dyDescent="0.25">
      <c r="A2" s="53" t="str">
        <f>CONCATENATE("с ",G1," по ",G2,"ода")</f>
        <v>с 09 октября по 15 октября 2023 года</v>
      </c>
      <c r="B2" s="53"/>
      <c r="C2" s="53"/>
      <c r="D2" s="53"/>
      <c r="E2" s="53"/>
      <c r="F2" s="36" t="s">
        <v>58</v>
      </c>
      <c r="G2" s="37" t="str">
        <f>TEXT(F2,"[$-FC19]ДД ММММ ГГГ \г")</f>
        <v>15 октября 2023 г</v>
      </c>
      <c r="H2" s="37" t="str">
        <f>TEXT(F2,"[$-FC19]ДД.ММ.ГГГ \г")</f>
        <v>15.10.2023 г</v>
      </c>
      <c r="I2" s="38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54" t="str">
        <f>CONCATENATE("Остатки средств на ",H1,".")</f>
        <v>Остатки средств на 09.10.2023 г.</v>
      </c>
      <c r="B5" s="55"/>
      <c r="C5" s="55"/>
      <c r="D5" s="56"/>
      <c r="E5" s="44">
        <v>8883912.0999999996</v>
      </c>
      <c r="F5" s="38"/>
    </row>
    <row r="6" spans="1:9" x14ac:dyDescent="0.25">
      <c r="A6" s="9"/>
      <c r="B6" s="10"/>
      <c r="C6" s="10"/>
      <c r="D6" s="10"/>
      <c r="E6" s="11"/>
    </row>
    <row r="7" spans="1:9" x14ac:dyDescent="0.25">
      <c r="A7" s="61" t="s">
        <v>2</v>
      </c>
      <c r="B7" s="62"/>
      <c r="C7" s="62"/>
      <c r="D7" s="62"/>
      <c r="E7" s="12"/>
    </row>
    <row r="8" spans="1:9" x14ac:dyDescent="0.25">
      <c r="A8" s="63" t="s">
        <v>125</v>
      </c>
      <c r="B8" s="64"/>
      <c r="C8" s="64"/>
      <c r="D8" s="65"/>
      <c r="E8" s="8">
        <v>1252852.1000000001</v>
      </c>
    </row>
    <row r="9" spans="1:9" ht="17.25" customHeight="1" x14ac:dyDescent="0.25">
      <c r="A9" s="66" t="s">
        <v>3</v>
      </c>
      <c r="B9" s="62"/>
      <c r="C9" s="62"/>
      <c r="D9" s="62"/>
      <c r="E9" s="13">
        <f>SUM(E10:E41)</f>
        <v>299080.19999999995</v>
      </c>
    </row>
    <row r="10" spans="1:9" x14ac:dyDescent="0.25">
      <c r="A10" s="46" t="s">
        <v>93</v>
      </c>
      <c r="B10" s="46"/>
      <c r="C10" s="46"/>
      <c r="D10" s="46"/>
      <c r="E10" s="45">
        <v>60704.1</v>
      </c>
    </row>
    <row r="11" spans="1:9" ht="40.5" customHeight="1" x14ac:dyDescent="0.25">
      <c r="A11" s="46" t="s">
        <v>94</v>
      </c>
      <c r="B11" s="46"/>
      <c r="C11" s="46"/>
      <c r="D11" s="46"/>
      <c r="E11" s="45">
        <v>4156.6000000000004</v>
      </c>
    </row>
    <row r="12" spans="1:9" ht="38.25" customHeight="1" x14ac:dyDescent="0.25">
      <c r="A12" s="46" t="s">
        <v>95</v>
      </c>
      <c r="B12" s="46"/>
      <c r="C12" s="46"/>
      <c r="D12" s="46"/>
      <c r="E12" s="45">
        <v>0</v>
      </c>
    </row>
    <row r="13" spans="1:9" ht="20.25" customHeight="1" x14ac:dyDescent="0.25">
      <c r="A13" s="46" t="s">
        <v>96</v>
      </c>
      <c r="B13" s="46"/>
      <c r="C13" s="46"/>
      <c r="D13" s="46"/>
      <c r="E13" s="45">
        <v>0</v>
      </c>
    </row>
    <row r="14" spans="1:9" ht="30" customHeight="1" x14ac:dyDescent="0.25">
      <c r="A14" s="46" t="s">
        <v>97</v>
      </c>
      <c r="B14" s="46"/>
      <c r="C14" s="46"/>
      <c r="D14" s="46"/>
      <c r="E14" s="45">
        <v>1775</v>
      </c>
    </row>
    <row r="15" spans="1:9" ht="15" customHeight="1" x14ac:dyDescent="0.25">
      <c r="A15" s="46" t="s">
        <v>98</v>
      </c>
      <c r="B15" s="46"/>
      <c r="C15" s="46"/>
      <c r="D15" s="46"/>
      <c r="E15" s="45">
        <v>116.7</v>
      </c>
    </row>
    <row r="16" spans="1:9" ht="14.25" customHeight="1" x14ac:dyDescent="0.25">
      <c r="A16" s="46" t="s">
        <v>99</v>
      </c>
      <c r="B16" s="46"/>
      <c r="C16" s="46"/>
      <c r="D16" s="46"/>
      <c r="E16" s="45">
        <v>23005.4</v>
      </c>
    </row>
    <row r="17" spans="1:5" ht="30" customHeight="1" x14ac:dyDescent="0.25">
      <c r="A17" s="46" t="s">
        <v>100</v>
      </c>
      <c r="B17" s="46"/>
      <c r="C17" s="46"/>
      <c r="D17" s="46"/>
      <c r="E17" s="45">
        <v>0</v>
      </c>
    </row>
    <row r="18" spans="1:5" ht="30" customHeight="1" x14ac:dyDescent="0.25">
      <c r="A18" s="46" t="s">
        <v>101</v>
      </c>
      <c r="B18" s="46"/>
      <c r="C18" s="46"/>
      <c r="D18" s="46"/>
      <c r="E18" s="45">
        <v>8478.4</v>
      </c>
    </row>
    <row r="19" spans="1:5" ht="30" customHeight="1" x14ac:dyDescent="0.25">
      <c r="A19" s="46" t="s">
        <v>102</v>
      </c>
      <c r="B19" s="46"/>
      <c r="C19" s="46"/>
      <c r="D19" s="46"/>
      <c r="E19" s="45">
        <v>112965.5</v>
      </c>
    </row>
    <row r="20" spans="1:5" ht="30" customHeight="1" x14ac:dyDescent="0.25">
      <c r="A20" s="46" t="s">
        <v>103</v>
      </c>
      <c r="B20" s="46"/>
      <c r="C20" s="46"/>
      <c r="D20" s="46"/>
      <c r="E20" s="45">
        <v>1302.5</v>
      </c>
    </row>
    <row r="21" spans="1:5" ht="30" customHeight="1" x14ac:dyDescent="0.25">
      <c r="A21" s="46" t="s">
        <v>104</v>
      </c>
      <c r="B21" s="46"/>
      <c r="C21" s="46"/>
      <c r="D21" s="46"/>
      <c r="E21" s="45">
        <v>151.1</v>
      </c>
    </row>
    <row r="22" spans="1:5" ht="19.5" customHeight="1" x14ac:dyDescent="0.25">
      <c r="A22" s="46" t="s">
        <v>105</v>
      </c>
      <c r="B22" s="46"/>
      <c r="C22" s="46"/>
      <c r="D22" s="46"/>
      <c r="E22" s="45">
        <v>2265.9</v>
      </c>
    </row>
    <row r="23" spans="1:5" ht="30" customHeight="1" x14ac:dyDescent="0.25">
      <c r="A23" s="46" t="s">
        <v>106</v>
      </c>
      <c r="B23" s="46"/>
      <c r="C23" s="46"/>
      <c r="D23" s="46"/>
      <c r="E23" s="45">
        <v>322.8</v>
      </c>
    </row>
    <row r="24" spans="1:5" ht="18.75" customHeight="1" x14ac:dyDescent="0.25">
      <c r="A24" s="46" t="s">
        <v>107</v>
      </c>
      <c r="B24" s="46"/>
      <c r="C24" s="46"/>
      <c r="D24" s="46"/>
      <c r="E24" s="45">
        <v>0</v>
      </c>
    </row>
    <row r="25" spans="1:5" ht="30" customHeight="1" x14ac:dyDescent="0.25">
      <c r="A25" s="46" t="s">
        <v>108</v>
      </c>
      <c r="B25" s="46"/>
      <c r="C25" s="46"/>
      <c r="D25" s="46"/>
      <c r="E25" s="45">
        <v>2934.3</v>
      </c>
    </row>
    <row r="26" spans="1:5" ht="30" customHeight="1" x14ac:dyDescent="0.25">
      <c r="A26" s="46" t="s">
        <v>109</v>
      </c>
      <c r="B26" s="46"/>
      <c r="C26" s="46"/>
      <c r="D26" s="46"/>
      <c r="E26" s="45">
        <v>29242.6</v>
      </c>
    </row>
    <row r="27" spans="1:5" ht="16.5" customHeight="1" x14ac:dyDescent="0.25">
      <c r="A27" s="46" t="s">
        <v>110</v>
      </c>
      <c r="B27" s="46"/>
      <c r="C27" s="46"/>
      <c r="D27" s="46"/>
      <c r="E27" s="45">
        <v>978.2</v>
      </c>
    </row>
    <row r="28" spans="1:5" ht="30" customHeight="1" x14ac:dyDescent="0.25">
      <c r="A28" s="46" t="s">
        <v>111</v>
      </c>
      <c r="B28" s="46"/>
      <c r="C28" s="46"/>
      <c r="D28" s="46"/>
      <c r="E28" s="45">
        <v>0</v>
      </c>
    </row>
    <row r="29" spans="1:5" ht="17.25" customHeight="1" x14ac:dyDescent="0.25">
      <c r="A29" s="46" t="s">
        <v>112</v>
      </c>
      <c r="B29" s="46"/>
      <c r="C29" s="46"/>
      <c r="D29" s="46"/>
      <c r="E29" s="45">
        <v>980.8</v>
      </c>
    </row>
    <row r="30" spans="1:5" ht="30" customHeight="1" x14ac:dyDescent="0.25">
      <c r="A30" s="46" t="s">
        <v>113</v>
      </c>
      <c r="B30" s="46"/>
      <c r="C30" s="46"/>
      <c r="D30" s="46"/>
      <c r="E30" s="45">
        <v>1070.7</v>
      </c>
    </row>
    <row r="31" spans="1:5" ht="30" customHeight="1" x14ac:dyDescent="0.25">
      <c r="A31" s="46" t="s">
        <v>114</v>
      </c>
      <c r="B31" s="46"/>
      <c r="C31" s="46"/>
      <c r="D31" s="46"/>
      <c r="E31" s="45">
        <v>1579.7</v>
      </c>
    </row>
    <row r="32" spans="1:5" ht="15" customHeight="1" x14ac:dyDescent="0.25">
      <c r="A32" s="46" t="s">
        <v>115</v>
      </c>
      <c r="B32" s="46"/>
      <c r="C32" s="46"/>
      <c r="D32" s="46"/>
      <c r="E32" s="45">
        <v>2651.9</v>
      </c>
    </row>
    <row r="33" spans="1:6" ht="18" customHeight="1" x14ac:dyDescent="0.25">
      <c r="A33" s="46" t="s">
        <v>116</v>
      </c>
      <c r="B33" s="46"/>
      <c r="C33" s="46"/>
      <c r="D33" s="46"/>
      <c r="E33" s="45">
        <v>5094.3</v>
      </c>
    </row>
    <row r="34" spans="1:6" ht="40.5" customHeight="1" x14ac:dyDescent="0.25">
      <c r="A34" s="46" t="s">
        <v>117</v>
      </c>
      <c r="B34" s="46"/>
      <c r="C34" s="46"/>
      <c r="D34" s="46"/>
      <c r="E34" s="45">
        <v>2450.6999999999998</v>
      </c>
    </row>
    <row r="35" spans="1:6" ht="38.25" customHeight="1" x14ac:dyDescent="0.25">
      <c r="A35" s="46" t="s">
        <v>118</v>
      </c>
      <c r="B35" s="46"/>
      <c r="C35" s="46"/>
      <c r="D35" s="46"/>
      <c r="E35" s="45">
        <v>1828.3</v>
      </c>
    </row>
    <row r="36" spans="1:6" ht="18.75" customHeight="1" x14ac:dyDescent="0.25">
      <c r="A36" s="46" t="s">
        <v>119</v>
      </c>
      <c r="B36" s="46"/>
      <c r="C36" s="46"/>
      <c r="D36" s="46"/>
      <c r="E36" s="45">
        <v>1064.4000000000001</v>
      </c>
    </row>
    <row r="37" spans="1:6" ht="39" customHeight="1" x14ac:dyDescent="0.25">
      <c r="A37" s="46" t="s">
        <v>120</v>
      </c>
      <c r="B37" s="46"/>
      <c r="C37" s="46"/>
      <c r="D37" s="46"/>
      <c r="E37" s="45">
        <v>303.7</v>
      </c>
    </row>
    <row r="38" spans="1:6" ht="30" customHeight="1" x14ac:dyDescent="0.25">
      <c r="A38" s="46" t="s">
        <v>121</v>
      </c>
      <c r="B38" s="46"/>
      <c r="C38" s="46"/>
      <c r="D38" s="46"/>
      <c r="E38" s="45">
        <v>16004.5</v>
      </c>
    </row>
    <row r="39" spans="1:6" ht="38.25" customHeight="1" x14ac:dyDescent="0.25">
      <c r="A39" s="46" t="s">
        <v>122</v>
      </c>
      <c r="B39" s="46"/>
      <c r="C39" s="46"/>
      <c r="D39" s="46"/>
      <c r="E39" s="45">
        <v>1505</v>
      </c>
    </row>
    <row r="40" spans="1:6" ht="30" customHeight="1" x14ac:dyDescent="0.25">
      <c r="A40" s="46" t="s">
        <v>123</v>
      </c>
      <c r="B40" s="46"/>
      <c r="C40" s="46"/>
      <c r="D40" s="46"/>
      <c r="E40" s="45">
        <v>27505</v>
      </c>
    </row>
    <row r="41" spans="1:6" ht="36.75" customHeight="1" x14ac:dyDescent="0.25">
      <c r="A41" s="46" t="s">
        <v>124</v>
      </c>
      <c r="B41" s="46"/>
      <c r="C41" s="46"/>
      <c r="D41" s="46"/>
      <c r="E41" s="45">
        <v>-11357.9</v>
      </c>
    </row>
    <row r="42" spans="1:6" x14ac:dyDescent="0.25">
      <c r="A42" s="47" t="s">
        <v>126</v>
      </c>
      <c r="B42" s="48"/>
      <c r="C42" s="48"/>
      <c r="D42" s="49"/>
      <c r="E42" s="13">
        <f>'Муниципальные районы'!B35-Учреждения!E5+'Муниципальные районы'!B34</f>
        <v>1459276.2097600014</v>
      </c>
    </row>
    <row r="43" spans="1:6" x14ac:dyDescent="0.25">
      <c r="A43" s="50" t="s">
        <v>127</v>
      </c>
      <c r="B43" s="51"/>
      <c r="C43" s="51"/>
      <c r="D43" s="52"/>
      <c r="E43" s="13"/>
    </row>
    <row r="44" spans="1:6" ht="94.5" customHeight="1" x14ac:dyDescent="0.25">
      <c r="A44" s="50" t="s">
        <v>128</v>
      </c>
      <c r="B44" s="51"/>
      <c r="C44" s="51"/>
      <c r="D44" s="52"/>
      <c r="E44" s="13">
        <v>9471357.4000000004</v>
      </c>
    </row>
    <row r="45" spans="1:6" x14ac:dyDescent="0.25">
      <c r="A45" s="14"/>
      <c r="B45" s="15"/>
      <c r="C45" s="15"/>
      <c r="D45" s="6"/>
      <c r="E45" s="16"/>
    </row>
    <row r="46" spans="1:6" x14ac:dyDescent="0.25">
      <c r="A46" s="57" t="s">
        <v>12</v>
      </c>
      <c r="B46" s="59" t="s">
        <v>4</v>
      </c>
      <c r="C46" s="60" t="s">
        <v>5</v>
      </c>
      <c r="D46" s="60"/>
      <c r="E46" s="60"/>
    </row>
    <row r="47" spans="1:6" ht="90" x14ac:dyDescent="0.25">
      <c r="A47" s="58"/>
      <c r="B47" s="59"/>
      <c r="C47" s="17" t="s">
        <v>6</v>
      </c>
      <c r="D47" s="17" t="s">
        <v>7</v>
      </c>
      <c r="E47" s="17" t="s">
        <v>8</v>
      </c>
    </row>
    <row r="48" spans="1:6" x14ac:dyDescent="0.25">
      <c r="A48" s="18" t="s">
        <v>59</v>
      </c>
      <c r="B48" s="41">
        <v>3283.1826500000002</v>
      </c>
      <c r="C48" s="41">
        <v>478.43027999999998</v>
      </c>
      <c r="D48" s="41">
        <v>51.579430000000002</v>
      </c>
      <c r="E48" s="41"/>
      <c r="F48" s="40"/>
    </row>
    <row r="49" spans="1:6" x14ac:dyDescent="0.25">
      <c r="A49" s="18" t="s">
        <v>60</v>
      </c>
      <c r="B49" s="41">
        <v>1860</v>
      </c>
      <c r="C49" s="41">
        <v>1500</v>
      </c>
      <c r="D49" s="41"/>
      <c r="E49" s="41"/>
      <c r="F49" s="40"/>
    </row>
    <row r="50" spans="1:6" x14ac:dyDescent="0.25">
      <c r="A50" s="18" t="s">
        <v>61</v>
      </c>
      <c r="B50" s="41">
        <v>6000</v>
      </c>
      <c r="C50" s="41">
        <v>6000</v>
      </c>
      <c r="D50" s="41"/>
      <c r="E50" s="41"/>
      <c r="F50" s="40"/>
    </row>
    <row r="51" spans="1:6" x14ac:dyDescent="0.25">
      <c r="A51" s="18" t="s">
        <v>62</v>
      </c>
      <c r="B51" s="41">
        <v>16118.43172</v>
      </c>
      <c r="C51" s="41">
        <v>9545</v>
      </c>
      <c r="D51" s="41">
        <v>26.7</v>
      </c>
      <c r="E51" s="41">
        <v>25</v>
      </c>
      <c r="F51" s="40"/>
    </row>
    <row r="52" spans="1:6" ht="30" x14ac:dyDescent="0.25">
      <c r="A52" s="18" t="s">
        <v>63</v>
      </c>
      <c r="B52" s="41">
        <v>11792.355439999999</v>
      </c>
      <c r="C52" s="41">
        <v>182.62527</v>
      </c>
      <c r="D52" s="41"/>
      <c r="E52" s="41"/>
      <c r="F52" s="40"/>
    </row>
    <row r="53" spans="1:6" x14ac:dyDescent="0.25">
      <c r="A53" s="18" t="s">
        <v>64</v>
      </c>
      <c r="B53" s="41">
        <v>11047.52232</v>
      </c>
      <c r="C53" s="41">
        <v>1094.9454000000001</v>
      </c>
      <c r="D53" s="41">
        <v>2360</v>
      </c>
      <c r="E53" s="41"/>
      <c r="F53" s="40"/>
    </row>
    <row r="54" spans="1:6" ht="30" x14ac:dyDescent="0.25">
      <c r="A54" s="18" t="s">
        <v>65</v>
      </c>
      <c r="B54" s="41">
        <v>234850.49121000001</v>
      </c>
      <c r="C54" s="41">
        <v>6106.0400799999998</v>
      </c>
      <c r="D54" s="41"/>
      <c r="E54" s="41"/>
      <c r="F54" s="40"/>
    </row>
    <row r="55" spans="1:6" x14ac:dyDescent="0.25">
      <c r="A55" s="18" t="s">
        <v>66</v>
      </c>
      <c r="B55" s="41">
        <v>49269.863010000001</v>
      </c>
      <c r="C55" s="41">
        <v>3300</v>
      </c>
      <c r="D55" s="41"/>
      <c r="E55" s="41"/>
      <c r="F55" s="40"/>
    </row>
    <row r="56" spans="1:6" x14ac:dyDescent="0.25">
      <c r="A56" s="18" t="s">
        <v>67</v>
      </c>
      <c r="B56" s="41">
        <v>48469.115899999997</v>
      </c>
      <c r="C56" s="41"/>
      <c r="D56" s="41"/>
      <c r="E56" s="41">
        <v>13882.90365</v>
      </c>
      <c r="F56" s="40"/>
    </row>
    <row r="57" spans="1:6" x14ac:dyDescent="0.25">
      <c r="A57" s="18" t="s">
        <v>68</v>
      </c>
      <c r="B57" s="41">
        <v>8165.4945200000002</v>
      </c>
      <c r="C57" s="41"/>
      <c r="D57" s="41"/>
      <c r="E57" s="41">
        <v>2357.7057300000001</v>
      </c>
      <c r="F57" s="40"/>
    </row>
    <row r="58" spans="1:6" x14ac:dyDescent="0.25">
      <c r="A58" s="18" t="s">
        <v>69</v>
      </c>
      <c r="B58" s="41">
        <v>403288.61139999999</v>
      </c>
      <c r="C58" s="41"/>
      <c r="D58" s="41"/>
      <c r="E58" s="41">
        <v>274573.89309000003</v>
      </c>
      <c r="F58" s="40"/>
    </row>
    <row r="59" spans="1:6" ht="30" x14ac:dyDescent="0.25">
      <c r="A59" s="18" t="s">
        <v>70</v>
      </c>
      <c r="B59" s="41">
        <v>106879.26923000001</v>
      </c>
      <c r="C59" s="41">
        <v>8892.9119800000008</v>
      </c>
      <c r="D59" s="41">
        <v>524.84860000000003</v>
      </c>
      <c r="E59" s="41">
        <v>72874.021280000001</v>
      </c>
      <c r="F59" s="40"/>
    </row>
    <row r="60" spans="1:6" x14ac:dyDescent="0.25">
      <c r="A60" s="18" t="s">
        <v>71</v>
      </c>
      <c r="B60" s="41">
        <v>33657.181850000001</v>
      </c>
      <c r="C60" s="41">
        <v>1405.1780000000001</v>
      </c>
      <c r="D60" s="41">
        <v>726.07320000000004</v>
      </c>
      <c r="E60" s="41"/>
      <c r="F60" s="40"/>
    </row>
    <row r="61" spans="1:6" x14ac:dyDescent="0.25">
      <c r="A61" s="18" t="s">
        <v>72</v>
      </c>
      <c r="B61" s="41">
        <v>2855</v>
      </c>
      <c r="C61" s="41"/>
      <c r="D61" s="41"/>
      <c r="E61" s="41"/>
      <c r="F61" s="40"/>
    </row>
    <row r="62" spans="1:6" x14ac:dyDescent="0.25">
      <c r="A62" s="18" t="s">
        <v>73</v>
      </c>
      <c r="B62" s="41">
        <v>21791.10744</v>
      </c>
      <c r="C62" s="41">
        <v>2000</v>
      </c>
      <c r="D62" s="41"/>
      <c r="E62" s="41"/>
      <c r="F62" s="40"/>
    </row>
    <row r="63" spans="1:6" ht="30" x14ac:dyDescent="0.25">
      <c r="A63" s="18" t="s">
        <v>74</v>
      </c>
      <c r="B63" s="41">
        <v>5868.95669</v>
      </c>
      <c r="C63" s="41">
        <v>1800</v>
      </c>
      <c r="D63" s="41"/>
      <c r="E63" s="41"/>
      <c r="F63" s="40"/>
    </row>
    <row r="64" spans="1:6" x14ac:dyDescent="0.25">
      <c r="A64" s="18" t="s">
        <v>75</v>
      </c>
      <c r="B64" s="41">
        <v>9407.5730000000003</v>
      </c>
      <c r="C64" s="41">
        <v>5000</v>
      </c>
      <c r="D64" s="41"/>
      <c r="E64" s="41">
        <v>4157.3</v>
      </c>
      <c r="F64" s="40"/>
    </row>
    <row r="65" spans="1:6" x14ac:dyDescent="0.25">
      <c r="A65" s="18" t="s">
        <v>76</v>
      </c>
      <c r="B65" s="41">
        <v>117358.21352999999</v>
      </c>
      <c r="C65" s="41">
        <v>3051.2402999999999</v>
      </c>
      <c r="D65" s="41"/>
      <c r="E65" s="41"/>
      <c r="F65" s="40"/>
    </row>
    <row r="66" spans="1:6" ht="30" x14ac:dyDescent="0.25">
      <c r="A66" s="18" t="s">
        <v>77</v>
      </c>
      <c r="B66" s="41">
        <v>6571.0376900000001</v>
      </c>
      <c r="C66" s="41"/>
      <c r="D66" s="41">
        <v>5191.7816899999998</v>
      </c>
      <c r="E66" s="41"/>
      <c r="F66" s="40"/>
    </row>
    <row r="67" spans="1:6" x14ac:dyDescent="0.25">
      <c r="A67" s="18" t="s">
        <v>78</v>
      </c>
      <c r="B67" s="41">
        <v>2489.5327299999999</v>
      </c>
      <c r="C67" s="41">
        <v>1500</v>
      </c>
      <c r="D67" s="41">
        <v>600</v>
      </c>
      <c r="E67" s="41"/>
      <c r="F67" s="40"/>
    </row>
    <row r="68" spans="1:6" x14ac:dyDescent="0.25">
      <c r="A68" s="18" t="s">
        <v>79</v>
      </c>
      <c r="B68" s="41">
        <v>897.20326999999997</v>
      </c>
      <c r="C68" s="41">
        <v>754.59789000000001</v>
      </c>
      <c r="D68" s="41">
        <v>5.4501099999999996</v>
      </c>
      <c r="E68" s="41"/>
      <c r="F68" s="40"/>
    </row>
    <row r="69" spans="1:6" x14ac:dyDescent="0.25">
      <c r="A69" s="18" t="s">
        <v>80</v>
      </c>
      <c r="B69" s="41">
        <v>512.65801999999996</v>
      </c>
      <c r="C69" s="41">
        <v>512.65801999999996</v>
      </c>
      <c r="D69" s="41"/>
      <c r="E69" s="41"/>
      <c r="F69" s="40"/>
    </row>
    <row r="70" spans="1:6" x14ac:dyDescent="0.25">
      <c r="A70" s="18" t="s">
        <v>81</v>
      </c>
      <c r="B70" s="41">
        <v>4523.8999999999996</v>
      </c>
      <c r="C70" s="41">
        <v>4500</v>
      </c>
      <c r="D70" s="41"/>
      <c r="E70" s="41"/>
      <c r="F70" s="40"/>
    </row>
    <row r="71" spans="1:6" ht="30" x14ac:dyDescent="0.25">
      <c r="A71" s="18" t="s">
        <v>82</v>
      </c>
      <c r="B71" s="41">
        <v>114.13</v>
      </c>
      <c r="C71" s="41">
        <v>114.13</v>
      </c>
      <c r="D71" s="41"/>
      <c r="E71" s="41"/>
      <c r="F71" s="40"/>
    </row>
    <row r="72" spans="1:6" x14ac:dyDescent="0.25">
      <c r="A72" s="18" t="s">
        <v>83</v>
      </c>
      <c r="B72" s="41">
        <v>18592.0681</v>
      </c>
      <c r="C72" s="41"/>
      <c r="D72" s="41">
        <v>597.76775999999995</v>
      </c>
      <c r="E72" s="41"/>
      <c r="F72" s="40"/>
    </row>
    <row r="73" spans="1:6" x14ac:dyDescent="0.25">
      <c r="A73" s="18" t="s">
        <v>84</v>
      </c>
      <c r="B73" s="41">
        <v>2079.6333399999999</v>
      </c>
      <c r="C73" s="41">
        <v>2000</v>
      </c>
      <c r="D73" s="41"/>
      <c r="E73" s="41"/>
      <c r="F73" s="40"/>
    </row>
    <row r="74" spans="1:6" x14ac:dyDescent="0.25">
      <c r="A74" s="18" t="s">
        <v>85</v>
      </c>
      <c r="B74" s="41">
        <v>36925.246050000002</v>
      </c>
      <c r="C74" s="41"/>
      <c r="D74" s="41"/>
      <c r="E74" s="41"/>
      <c r="F74" s="40"/>
    </row>
    <row r="75" spans="1:6" x14ac:dyDescent="0.25">
      <c r="A75" s="18" t="s">
        <v>86</v>
      </c>
      <c r="B75" s="41">
        <v>301.11162999999999</v>
      </c>
      <c r="C75" s="41">
        <v>278.19441</v>
      </c>
      <c r="D75" s="41">
        <v>9.9583600000000008</v>
      </c>
      <c r="E75" s="41"/>
      <c r="F75" s="40"/>
    </row>
    <row r="76" spans="1:6" ht="30" x14ac:dyDescent="0.25">
      <c r="A76" s="18" t="s">
        <v>87</v>
      </c>
      <c r="B76" s="41">
        <v>500</v>
      </c>
      <c r="C76" s="41">
        <v>500</v>
      </c>
      <c r="D76" s="41"/>
      <c r="E76" s="41"/>
      <c r="F76" s="40"/>
    </row>
    <row r="77" spans="1:6" ht="30" x14ac:dyDescent="0.25">
      <c r="A77" s="18" t="s">
        <v>88</v>
      </c>
      <c r="B77" s="41">
        <v>14327.686100000001</v>
      </c>
      <c r="C77" s="41"/>
      <c r="D77" s="41"/>
      <c r="E77" s="41"/>
      <c r="F77" s="40"/>
    </row>
    <row r="78" spans="1:6" ht="30" x14ac:dyDescent="0.25">
      <c r="A78" s="18" t="s">
        <v>89</v>
      </c>
      <c r="B78" s="41">
        <v>25831.546460000001</v>
      </c>
      <c r="C78" s="41"/>
      <c r="D78" s="41"/>
      <c r="E78" s="41"/>
      <c r="F78" s="40"/>
    </row>
    <row r="79" spans="1:6" x14ac:dyDescent="0.25">
      <c r="A79" s="18" t="s">
        <v>90</v>
      </c>
      <c r="B79" s="41">
        <v>112.672</v>
      </c>
      <c r="C79" s="41">
        <v>99.712000000000003</v>
      </c>
      <c r="D79" s="41"/>
      <c r="E79" s="41"/>
      <c r="F79" s="40"/>
    </row>
    <row r="80" spans="1:6" x14ac:dyDescent="0.25">
      <c r="A80" s="19" t="s">
        <v>91</v>
      </c>
      <c r="B80" s="42">
        <v>1205740.7953000001</v>
      </c>
      <c r="C80" s="42">
        <v>60615.663630000003</v>
      </c>
      <c r="D80" s="42">
        <v>10094.159149999999</v>
      </c>
      <c r="E80" s="42">
        <v>367870.82374999998</v>
      </c>
      <c r="F80" s="40"/>
    </row>
    <row r="81" spans="2:5" x14ac:dyDescent="0.25">
      <c r="B81" s="40"/>
      <c r="C81" s="40"/>
      <c r="D81" s="40"/>
      <c r="E81" s="40"/>
    </row>
  </sheetData>
  <mergeCells count="44">
    <mergeCell ref="A20:D20"/>
    <mergeCell ref="A1:E1"/>
    <mergeCell ref="A2:E2"/>
    <mergeCell ref="A5:D5"/>
    <mergeCell ref="A46:A47"/>
    <mergeCell ref="B46:B47"/>
    <mergeCell ref="C46:E46"/>
    <mergeCell ref="A7:D7"/>
    <mergeCell ref="A8:D8"/>
    <mergeCell ref="A9:D9"/>
    <mergeCell ref="A42:D42"/>
    <mergeCell ref="A43:D43"/>
    <mergeCell ref="A44:D44"/>
    <mergeCell ref="A31:D31"/>
    <mergeCell ref="A32:D32"/>
    <mergeCell ref="A33:D33"/>
    <mergeCell ref="A40:D40"/>
    <mergeCell ref="A41:D41"/>
    <mergeCell ref="A34:D34"/>
    <mergeCell ref="A35:D35"/>
    <mergeCell ref="A36:D36"/>
    <mergeCell ref="A37:D37"/>
    <mergeCell ref="A38:D38"/>
    <mergeCell ref="A15:D15"/>
    <mergeCell ref="A16:D16"/>
    <mergeCell ref="A17:D17"/>
    <mergeCell ref="A18:D18"/>
    <mergeCell ref="A39:D39"/>
    <mergeCell ref="A29:D29"/>
    <mergeCell ref="A30:D30"/>
    <mergeCell ref="A26:D26"/>
    <mergeCell ref="A27:D27"/>
    <mergeCell ref="A28:D28"/>
    <mergeCell ref="A24:D24"/>
    <mergeCell ref="A25:D25"/>
    <mergeCell ref="A21:D21"/>
    <mergeCell ref="A22:D22"/>
    <mergeCell ref="A23:D23"/>
    <mergeCell ref="A19:D19"/>
    <mergeCell ref="A10:D10"/>
    <mergeCell ref="A11:D11"/>
    <mergeCell ref="A12:D12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topLeftCell="A28" zoomScaleNormal="100" zoomScaleSheetLayoutView="100" workbookViewId="0">
      <selection activeCell="B35" sqref="B35"/>
    </sheetView>
  </sheetViews>
  <sheetFormatPr defaultColWidth="8.7109375" defaultRowHeight="15" x14ac:dyDescent="0.25"/>
  <cols>
    <col min="1" max="1" width="38.28515625" style="30" customWidth="1"/>
    <col min="2" max="2" width="13.140625" style="30" customWidth="1"/>
    <col min="3" max="3" width="10.5703125" style="30" customWidth="1"/>
    <col min="4" max="4" width="11.42578125" style="30" customWidth="1"/>
    <col min="5" max="5" width="13.140625" style="30" customWidth="1"/>
    <col min="6" max="6" width="12.140625" style="30" customWidth="1"/>
    <col min="7" max="7" width="12.5703125" style="30" customWidth="1"/>
    <col min="8" max="8" width="12.7109375" style="30" customWidth="1"/>
    <col min="9" max="9" width="10.85546875" style="30" customWidth="1"/>
    <col min="10" max="10" width="12.7109375" style="30" customWidth="1"/>
    <col min="11" max="11" width="11" style="30" customWidth="1"/>
    <col min="12" max="13" width="11.85546875" style="30" customWidth="1"/>
    <col min="14" max="14" width="11.140625" style="30" customWidth="1"/>
    <col min="15" max="15" width="11.5703125" style="30" customWidth="1"/>
    <col min="16" max="16384" width="8.7109375" style="30"/>
  </cols>
  <sheetData>
    <row r="1" spans="1:20" s="27" customFormat="1" ht="15.75" x14ac:dyDescent="0.25">
      <c r="A1" s="26" t="s">
        <v>58</v>
      </c>
      <c r="C1" s="28" t="s">
        <v>11</v>
      </c>
    </row>
    <row r="2" spans="1:20" x14ac:dyDescent="0.25">
      <c r="A2" s="29" t="str">
        <f>TEXT(EndData2,"[$-FC19]ДД.ММ.ГГГ")</f>
        <v>15.10.2023</v>
      </c>
      <c r="B2" s="29">
        <f>A2+1</f>
        <v>45215</v>
      </c>
      <c r="C2" s="25" t="str">
        <f>TEXT(B2,"[$-FC19]ДД.ММ.ГГГ")</f>
        <v>16.10.2023</v>
      </c>
      <c r="P2" s="31" t="s">
        <v>10</v>
      </c>
    </row>
    <row r="3" spans="1:20" ht="51.75" customHeight="1" x14ac:dyDescent="0.25">
      <c r="A3" s="22" t="s">
        <v>13</v>
      </c>
      <c r="B3" s="32" t="s">
        <v>14</v>
      </c>
      <c r="C3" s="33" t="s">
        <v>15</v>
      </c>
      <c r="D3" s="33" t="s">
        <v>16</v>
      </c>
      <c r="E3" s="33" t="s">
        <v>17</v>
      </c>
      <c r="F3" s="33" t="s">
        <v>18</v>
      </c>
      <c r="G3" s="33" t="s">
        <v>19</v>
      </c>
      <c r="H3" s="33" t="s">
        <v>20</v>
      </c>
      <c r="I3" s="33" t="s">
        <v>21</v>
      </c>
      <c r="J3" s="33" t="s">
        <v>22</v>
      </c>
      <c r="K3" s="33" t="s">
        <v>23</v>
      </c>
      <c r="L3" s="33" t="s">
        <v>24</v>
      </c>
      <c r="M3" s="33" t="s">
        <v>25</v>
      </c>
      <c r="N3" s="33" t="s">
        <v>26</v>
      </c>
      <c r="O3" s="33" t="s">
        <v>27</v>
      </c>
      <c r="P3" s="34" t="s">
        <v>9</v>
      </c>
    </row>
    <row r="4" spans="1:20" ht="26.25" x14ac:dyDescent="0.25">
      <c r="A4" s="20" t="s">
        <v>29</v>
      </c>
      <c r="B4" s="23"/>
      <c r="C4" s="23"/>
      <c r="D4" s="23">
        <v>1177.29061</v>
      </c>
      <c r="E4" s="23"/>
      <c r="F4" s="23"/>
      <c r="G4" s="23"/>
      <c r="H4" s="23"/>
      <c r="I4" s="23"/>
      <c r="J4" s="23"/>
      <c r="K4" s="23">
        <v>9440.5389599999999</v>
      </c>
      <c r="L4" s="23"/>
      <c r="M4" s="23"/>
      <c r="N4" s="23"/>
      <c r="O4" s="23">
        <v>893.55</v>
      </c>
      <c r="P4" s="43">
        <v>11511.379569999999</v>
      </c>
      <c r="Q4" s="31"/>
      <c r="R4" s="31"/>
      <c r="S4" s="31"/>
      <c r="T4" s="31"/>
    </row>
    <row r="5" spans="1:20" ht="102.75" x14ac:dyDescent="0.25">
      <c r="A5" s="20" t="s">
        <v>30</v>
      </c>
      <c r="B5" s="23"/>
      <c r="C5" s="23"/>
      <c r="D5" s="23"/>
      <c r="E5" s="23">
        <v>-3.0000000000000001E-5</v>
      </c>
      <c r="F5" s="23"/>
      <c r="G5" s="23">
        <v>7947.0474999999997</v>
      </c>
      <c r="H5" s="23"/>
      <c r="I5" s="23"/>
      <c r="J5" s="23"/>
      <c r="K5" s="23">
        <v>66.251000000000005</v>
      </c>
      <c r="L5" s="23">
        <v>3526.8261499999999</v>
      </c>
      <c r="M5" s="23"/>
      <c r="N5" s="23"/>
      <c r="O5" s="23"/>
      <c r="P5" s="43">
        <v>11540.124620000001</v>
      </c>
      <c r="Q5" s="31"/>
      <c r="R5" s="31"/>
      <c r="S5" s="31"/>
      <c r="T5" s="31"/>
    </row>
    <row r="6" spans="1:20" ht="39" x14ac:dyDescent="0.25">
      <c r="A6" s="20" t="s">
        <v>31</v>
      </c>
      <c r="B6" s="23">
        <v>1253.56468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43">
        <v>1253.56468</v>
      </c>
      <c r="Q6" s="31"/>
      <c r="R6" s="31"/>
      <c r="S6" s="31"/>
      <c r="T6" s="31"/>
    </row>
    <row r="7" spans="1:20" ht="77.25" x14ac:dyDescent="0.25">
      <c r="A7" s="20" t="s">
        <v>32</v>
      </c>
      <c r="B7" s="23">
        <v>1885.4</v>
      </c>
      <c r="C7" s="23"/>
      <c r="D7" s="23">
        <v>70</v>
      </c>
      <c r="E7" s="23"/>
      <c r="F7" s="23"/>
      <c r="G7" s="23">
        <v>260</v>
      </c>
      <c r="H7" s="23"/>
      <c r="I7" s="23"/>
      <c r="J7" s="23">
        <v>370.75</v>
      </c>
      <c r="K7" s="23">
        <v>133</v>
      </c>
      <c r="L7" s="23"/>
      <c r="M7" s="23"/>
      <c r="N7" s="23">
        <v>54</v>
      </c>
      <c r="O7" s="23">
        <v>174.792</v>
      </c>
      <c r="P7" s="43">
        <v>2947.942</v>
      </c>
      <c r="Q7" s="31"/>
      <c r="R7" s="31"/>
      <c r="S7" s="31"/>
      <c r="T7" s="31"/>
    </row>
    <row r="8" spans="1:20" ht="102.75" x14ac:dyDescent="0.25">
      <c r="A8" s="20" t="s">
        <v>33</v>
      </c>
      <c r="B8" s="23">
        <v>21522.409159999999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43">
        <v>21522.409159999999</v>
      </c>
      <c r="Q8" s="31"/>
      <c r="R8" s="31"/>
      <c r="S8" s="31"/>
      <c r="T8" s="31"/>
    </row>
    <row r="9" spans="1:20" ht="90" x14ac:dyDescent="0.25">
      <c r="A9" s="20" t="s">
        <v>34</v>
      </c>
      <c r="B9" s="23">
        <v>377.7</v>
      </c>
      <c r="C9" s="23"/>
      <c r="D9" s="23"/>
      <c r="E9" s="23"/>
      <c r="F9" s="23"/>
      <c r="G9" s="23">
        <v>85</v>
      </c>
      <c r="H9" s="23"/>
      <c r="I9" s="23"/>
      <c r="J9" s="23"/>
      <c r="K9" s="23"/>
      <c r="L9" s="23"/>
      <c r="M9" s="23"/>
      <c r="N9" s="23"/>
      <c r="O9" s="23"/>
      <c r="P9" s="43">
        <v>462.7</v>
      </c>
      <c r="Q9" s="31"/>
      <c r="R9" s="31"/>
      <c r="S9" s="31"/>
      <c r="T9" s="31"/>
    </row>
    <row r="10" spans="1:20" ht="319.5" x14ac:dyDescent="0.25">
      <c r="A10" s="20" t="s">
        <v>35</v>
      </c>
      <c r="B10" s="23">
        <v>22500</v>
      </c>
      <c r="C10" s="23"/>
      <c r="D10" s="23"/>
      <c r="E10" s="23"/>
      <c r="F10" s="23"/>
      <c r="G10" s="23">
        <v>4095.25</v>
      </c>
      <c r="H10" s="23"/>
      <c r="I10" s="23"/>
      <c r="J10" s="23"/>
      <c r="K10" s="23">
        <v>1800</v>
      </c>
      <c r="L10" s="23">
        <v>1667.0830000000001</v>
      </c>
      <c r="M10" s="23"/>
      <c r="N10" s="23"/>
      <c r="O10" s="23">
        <v>1650</v>
      </c>
      <c r="P10" s="43">
        <v>31712.332999999999</v>
      </c>
      <c r="Q10" s="31"/>
      <c r="R10" s="31"/>
      <c r="S10" s="31"/>
      <c r="T10" s="31"/>
    </row>
    <row r="11" spans="1:20" ht="153.75" x14ac:dyDescent="0.25">
      <c r="A11" s="20" t="s">
        <v>36</v>
      </c>
      <c r="B11" s="23">
        <v>106464.6406</v>
      </c>
      <c r="C11" s="23">
        <v>56000</v>
      </c>
      <c r="D11" s="23">
        <v>36139.102350000001</v>
      </c>
      <c r="E11" s="23"/>
      <c r="F11" s="23">
        <v>8380</v>
      </c>
      <c r="G11" s="23"/>
      <c r="H11" s="23"/>
      <c r="I11" s="23"/>
      <c r="J11" s="23">
        <v>15000</v>
      </c>
      <c r="K11" s="23"/>
      <c r="L11" s="23"/>
      <c r="M11" s="23"/>
      <c r="N11" s="23"/>
      <c r="O11" s="23">
        <v>16270.78981</v>
      </c>
      <c r="P11" s="43">
        <v>238254.53276</v>
      </c>
      <c r="Q11" s="31"/>
      <c r="R11" s="31"/>
      <c r="S11" s="31"/>
      <c r="T11" s="31"/>
    </row>
    <row r="12" spans="1:20" ht="90" x14ac:dyDescent="0.25">
      <c r="A12" s="20" t="s">
        <v>37</v>
      </c>
      <c r="B12" s="23">
        <v>16968.101299999998</v>
      </c>
      <c r="C12" s="23"/>
      <c r="D12" s="23">
        <v>2250</v>
      </c>
      <c r="E12" s="23"/>
      <c r="F12" s="23">
        <v>648.59699999999998</v>
      </c>
      <c r="G12" s="23"/>
      <c r="H12" s="23"/>
      <c r="I12" s="23"/>
      <c r="J12" s="23"/>
      <c r="K12" s="23"/>
      <c r="L12" s="23"/>
      <c r="M12" s="23"/>
      <c r="N12" s="23"/>
      <c r="O12" s="23">
        <v>1543.4849999999999</v>
      </c>
      <c r="P12" s="43">
        <v>21410.183300000001</v>
      </c>
      <c r="Q12" s="31"/>
      <c r="R12" s="31"/>
      <c r="S12" s="31"/>
      <c r="T12" s="31"/>
    </row>
    <row r="13" spans="1:20" ht="128.25" x14ac:dyDescent="0.25">
      <c r="A13" s="20" t="s">
        <v>38</v>
      </c>
      <c r="B13" s="23"/>
      <c r="C13" s="23">
        <v>3.7237200000000001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3">
        <v>3.7237200000000001</v>
      </c>
      <c r="Q13" s="31"/>
      <c r="R13" s="31"/>
      <c r="S13" s="31"/>
      <c r="T13" s="31"/>
    </row>
    <row r="14" spans="1:20" ht="115.5" x14ac:dyDescent="0.25">
      <c r="A14" s="20" t="s">
        <v>39</v>
      </c>
      <c r="B14" s="23"/>
      <c r="C14" s="23">
        <v>279.55837000000002</v>
      </c>
      <c r="D14" s="23">
        <v>300</v>
      </c>
      <c r="E14" s="23"/>
      <c r="F14" s="23">
        <v>199.75</v>
      </c>
      <c r="G14" s="23"/>
      <c r="H14" s="23">
        <v>25</v>
      </c>
      <c r="I14" s="23"/>
      <c r="J14" s="23">
        <v>1209</v>
      </c>
      <c r="K14" s="23"/>
      <c r="L14" s="23"/>
      <c r="M14" s="23"/>
      <c r="N14" s="23"/>
      <c r="O14" s="23">
        <v>353.00036999999998</v>
      </c>
      <c r="P14" s="43">
        <v>2366.3087399999999</v>
      </c>
      <c r="Q14" s="31"/>
      <c r="R14" s="31"/>
      <c r="S14" s="31"/>
      <c r="T14" s="31"/>
    </row>
    <row r="15" spans="1:20" ht="115.5" x14ac:dyDescent="0.25">
      <c r="A15" s="20" t="s">
        <v>40</v>
      </c>
      <c r="B15" s="23">
        <v>102776.3665</v>
      </c>
      <c r="C15" s="23">
        <v>32805.036999999997</v>
      </c>
      <c r="D15" s="23">
        <v>6342.3010000000004</v>
      </c>
      <c r="E15" s="23"/>
      <c r="F15" s="23">
        <v>2276.25</v>
      </c>
      <c r="G15" s="23"/>
      <c r="H15" s="23">
        <v>2500</v>
      </c>
      <c r="I15" s="23"/>
      <c r="J15" s="23">
        <v>18000</v>
      </c>
      <c r="K15" s="23"/>
      <c r="L15" s="23"/>
      <c r="M15" s="23"/>
      <c r="N15" s="23"/>
      <c r="O15" s="23">
        <v>3562.3130000000001</v>
      </c>
      <c r="P15" s="43">
        <v>168262.26749999999</v>
      </c>
      <c r="Q15" s="31"/>
      <c r="R15" s="31"/>
      <c r="S15" s="31"/>
      <c r="T15" s="31"/>
    </row>
    <row r="16" spans="1:20" ht="90" x14ac:dyDescent="0.25">
      <c r="A16" s="20" t="s">
        <v>41</v>
      </c>
      <c r="B16" s="23">
        <v>272.51193999999998</v>
      </c>
      <c r="C16" s="23"/>
      <c r="D16" s="23">
        <v>200</v>
      </c>
      <c r="E16" s="23"/>
      <c r="F16" s="23">
        <v>50</v>
      </c>
      <c r="G16" s="23"/>
      <c r="H16" s="23"/>
      <c r="I16" s="23"/>
      <c r="J16" s="23">
        <v>250</v>
      </c>
      <c r="K16" s="23"/>
      <c r="L16" s="23"/>
      <c r="M16" s="23"/>
      <c r="N16" s="23"/>
      <c r="O16" s="23">
        <v>102.205</v>
      </c>
      <c r="P16" s="43">
        <v>874.71694000000002</v>
      </c>
      <c r="Q16" s="31"/>
      <c r="R16" s="31"/>
      <c r="S16" s="31"/>
      <c r="T16" s="31"/>
    </row>
    <row r="17" spans="1:20" ht="77.25" x14ac:dyDescent="0.25">
      <c r="A17" s="20" t="s">
        <v>42</v>
      </c>
      <c r="B17" s="23">
        <v>433.52219000000002</v>
      </c>
      <c r="C17" s="23"/>
      <c r="D17" s="23">
        <v>200</v>
      </c>
      <c r="E17" s="23"/>
      <c r="F17" s="23"/>
      <c r="G17" s="23">
        <v>300</v>
      </c>
      <c r="H17" s="23"/>
      <c r="I17" s="23"/>
      <c r="J17" s="23">
        <v>209.75</v>
      </c>
      <c r="K17" s="23">
        <v>83</v>
      </c>
      <c r="L17" s="23">
        <v>100</v>
      </c>
      <c r="M17" s="23"/>
      <c r="N17" s="23">
        <v>78</v>
      </c>
      <c r="O17" s="23">
        <v>3.5</v>
      </c>
      <c r="P17" s="43">
        <v>1407.7721899999999</v>
      </c>
      <c r="Q17" s="31"/>
      <c r="R17" s="31"/>
      <c r="S17" s="31"/>
      <c r="T17" s="31"/>
    </row>
    <row r="18" spans="1:20" ht="90" x14ac:dyDescent="0.25">
      <c r="A18" s="20" t="s">
        <v>43</v>
      </c>
      <c r="B18" s="23"/>
      <c r="C18" s="23">
        <v>-526.77811999999994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43">
        <v>-526.77811999999994</v>
      </c>
      <c r="Q18" s="31"/>
      <c r="R18" s="31"/>
      <c r="S18" s="31"/>
      <c r="T18" s="31"/>
    </row>
    <row r="19" spans="1:20" ht="90" x14ac:dyDescent="0.25">
      <c r="A19" s="20" t="s">
        <v>44</v>
      </c>
      <c r="B19" s="23">
        <v>4341.835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43">
        <v>4341.835</v>
      </c>
      <c r="Q19" s="31"/>
      <c r="R19" s="31"/>
      <c r="S19" s="31"/>
      <c r="T19" s="31"/>
    </row>
    <row r="20" spans="1:20" ht="51.75" x14ac:dyDescent="0.25">
      <c r="A20" s="20" t="s">
        <v>45</v>
      </c>
      <c r="B20" s="23"/>
      <c r="C20" s="23">
        <v>6525.09548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43">
        <v>6525.09548</v>
      </c>
      <c r="Q20" s="31"/>
      <c r="R20" s="31"/>
      <c r="S20" s="31"/>
      <c r="T20" s="31"/>
    </row>
    <row r="21" spans="1:20" ht="64.5" x14ac:dyDescent="0.25">
      <c r="A21" s="20" t="s">
        <v>46</v>
      </c>
      <c r="B21" s="23">
        <v>1817.64159</v>
      </c>
      <c r="C21" s="23">
        <v>641.52057000000002</v>
      </c>
      <c r="D21" s="23">
        <v>53.460039999999999</v>
      </c>
      <c r="E21" s="23">
        <v>53.460039999999999</v>
      </c>
      <c r="F21" s="23"/>
      <c r="G21" s="23"/>
      <c r="H21" s="23"/>
      <c r="I21" s="23"/>
      <c r="J21" s="23">
        <v>213.84019000000001</v>
      </c>
      <c r="K21" s="23">
        <v>53.460039999999999</v>
      </c>
      <c r="L21" s="23"/>
      <c r="M21" s="23"/>
      <c r="N21" s="23"/>
      <c r="O21" s="23"/>
      <c r="P21" s="43">
        <v>2833.38247</v>
      </c>
      <c r="Q21" s="31"/>
      <c r="R21" s="31"/>
      <c r="S21" s="31"/>
      <c r="T21" s="31"/>
    </row>
    <row r="22" spans="1:20" ht="39" x14ac:dyDescent="0.25">
      <c r="A22" s="20" t="s">
        <v>47</v>
      </c>
      <c r="B22" s="23"/>
      <c r="C22" s="23"/>
      <c r="D22" s="23"/>
      <c r="E22" s="23"/>
      <c r="F22" s="23"/>
      <c r="G22" s="23"/>
      <c r="H22" s="23"/>
      <c r="I22" s="23"/>
      <c r="J22" s="23"/>
      <c r="K22" s="23">
        <v>-663.05868999999996</v>
      </c>
      <c r="L22" s="23"/>
      <c r="M22" s="23"/>
      <c r="N22" s="23"/>
      <c r="O22" s="23"/>
      <c r="P22" s="43">
        <v>-663.05868999999996</v>
      </c>
      <c r="Q22" s="31"/>
      <c r="R22" s="31"/>
      <c r="S22" s="31"/>
      <c r="T22" s="31"/>
    </row>
    <row r="23" spans="1:20" ht="64.5" x14ac:dyDescent="0.25">
      <c r="A23" s="20" t="s">
        <v>48</v>
      </c>
      <c r="B23" s="23"/>
      <c r="C23" s="23"/>
      <c r="D23" s="23"/>
      <c r="E23" s="23"/>
      <c r="F23" s="23"/>
      <c r="G23" s="23"/>
      <c r="H23" s="23"/>
      <c r="I23" s="23"/>
      <c r="J23" s="23">
        <v>7065</v>
      </c>
      <c r="K23" s="23"/>
      <c r="L23" s="23"/>
      <c r="M23" s="23"/>
      <c r="N23" s="23"/>
      <c r="O23" s="23"/>
      <c r="P23" s="43">
        <v>7065</v>
      </c>
      <c r="Q23" s="31"/>
      <c r="R23" s="31"/>
      <c r="S23" s="31"/>
      <c r="T23" s="31"/>
    </row>
    <row r="24" spans="1:20" ht="26.25" x14ac:dyDescent="0.25">
      <c r="A24" s="20" t="s">
        <v>49</v>
      </c>
      <c r="B24" s="23"/>
      <c r="C24" s="23"/>
      <c r="D24" s="23"/>
      <c r="E24" s="23"/>
      <c r="F24" s="23"/>
      <c r="G24" s="23"/>
      <c r="H24" s="23"/>
      <c r="I24" s="23"/>
      <c r="J24" s="23">
        <v>125.41642</v>
      </c>
      <c r="K24" s="23">
        <v>1897.7425800000001</v>
      </c>
      <c r="L24" s="23"/>
      <c r="M24" s="23"/>
      <c r="N24" s="23"/>
      <c r="O24" s="23"/>
      <c r="P24" s="43">
        <v>2023.1590000000001</v>
      </c>
      <c r="Q24" s="31"/>
      <c r="R24" s="31"/>
      <c r="S24" s="31"/>
      <c r="T24" s="31"/>
    </row>
    <row r="25" spans="1:20" ht="39" x14ac:dyDescent="0.25">
      <c r="A25" s="20" t="s">
        <v>50</v>
      </c>
      <c r="B25" s="23"/>
      <c r="C25" s="23"/>
      <c r="D25" s="23">
        <v>68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43">
        <v>68</v>
      </c>
      <c r="Q25" s="31"/>
      <c r="R25" s="31"/>
      <c r="S25" s="31"/>
      <c r="T25" s="31"/>
    </row>
    <row r="26" spans="1:20" ht="64.5" x14ac:dyDescent="0.25">
      <c r="A26" s="20" t="s">
        <v>51</v>
      </c>
      <c r="B26" s="23">
        <v>6000</v>
      </c>
      <c r="C26" s="23">
        <v>3000</v>
      </c>
      <c r="D26" s="23">
        <v>1000</v>
      </c>
      <c r="E26" s="23">
        <v>1000</v>
      </c>
      <c r="F26" s="23">
        <v>152.63158000000001</v>
      </c>
      <c r="G26" s="23">
        <v>120.102</v>
      </c>
      <c r="H26" s="23">
        <v>199.16512</v>
      </c>
      <c r="I26" s="23"/>
      <c r="J26" s="23">
        <v>3250</v>
      </c>
      <c r="K26" s="23">
        <v>476.09210000000002</v>
      </c>
      <c r="L26" s="23">
        <v>965.26315999999997</v>
      </c>
      <c r="M26" s="23">
        <v>556.79999999999995</v>
      </c>
      <c r="N26" s="23">
        <v>499.78946999999999</v>
      </c>
      <c r="O26" s="23">
        <v>340.77953000000002</v>
      </c>
      <c r="P26" s="43">
        <v>17560.622960000001</v>
      </c>
      <c r="Q26" s="31"/>
      <c r="R26" s="31"/>
      <c r="S26" s="31"/>
      <c r="T26" s="31"/>
    </row>
    <row r="27" spans="1:20" ht="39" x14ac:dyDescent="0.25">
      <c r="A27" s="20" t="s">
        <v>52</v>
      </c>
      <c r="B27" s="23">
        <v>3610.788</v>
      </c>
      <c r="C27" s="23"/>
      <c r="D27" s="23">
        <v>317.90749</v>
      </c>
      <c r="E27" s="23">
        <v>5.7526000000000002</v>
      </c>
      <c r="F27" s="23"/>
      <c r="G27" s="23"/>
      <c r="H27" s="23"/>
      <c r="I27" s="23"/>
      <c r="J27" s="23"/>
      <c r="K27" s="23">
        <v>50.731499999999997</v>
      </c>
      <c r="L27" s="23">
        <v>209.209</v>
      </c>
      <c r="M27" s="23"/>
      <c r="N27" s="23"/>
      <c r="O27" s="23"/>
      <c r="P27" s="43">
        <v>4194.3885899999996</v>
      </c>
      <c r="Q27" s="31"/>
      <c r="R27" s="31"/>
      <c r="S27" s="31"/>
      <c r="T27" s="31"/>
    </row>
    <row r="28" spans="1:20" ht="51.75" x14ac:dyDescent="0.25">
      <c r="A28" s="20" t="s">
        <v>53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>
        <v>-1060.1379999999999</v>
      </c>
      <c r="M28" s="23"/>
      <c r="N28" s="23"/>
      <c r="O28" s="23"/>
      <c r="P28" s="43">
        <v>-1060.1379999999999</v>
      </c>
      <c r="Q28" s="31"/>
      <c r="R28" s="31"/>
      <c r="S28" s="31"/>
      <c r="T28" s="31"/>
    </row>
    <row r="29" spans="1:20" ht="51.75" x14ac:dyDescent="0.25">
      <c r="A29" s="20" t="s">
        <v>54</v>
      </c>
      <c r="B29" s="23"/>
      <c r="C29" s="23"/>
      <c r="D29" s="23"/>
      <c r="E29" s="23"/>
      <c r="F29" s="23"/>
      <c r="G29" s="23"/>
      <c r="H29" s="23"/>
      <c r="I29" s="23"/>
      <c r="J29" s="23"/>
      <c r="K29" s="23">
        <v>-1.0000000000000001E-5</v>
      </c>
      <c r="L29" s="23"/>
      <c r="M29" s="23"/>
      <c r="N29" s="23"/>
      <c r="O29" s="23"/>
      <c r="P29" s="43">
        <v>-1.0000000000000001E-5</v>
      </c>
      <c r="Q29" s="31"/>
      <c r="R29" s="31"/>
      <c r="S29" s="31"/>
      <c r="T29" s="31"/>
    </row>
    <row r="30" spans="1:20" ht="179.25" x14ac:dyDescent="0.25">
      <c r="A30" s="20" t="s">
        <v>55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>
        <v>740.25</v>
      </c>
      <c r="M30" s="23"/>
      <c r="N30" s="23"/>
      <c r="O30" s="23"/>
      <c r="P30" s="43">
        <v>740.25</v>
      </c>
      <c r="Q30" s="31"/>
      <c r="R30" s="31"/>
      <c r="S30" s="31"/>
      <c r="T30" s="31"/>
    </row>
    <row r="31" spans="1:20" ht="26.25" x14ac:dyDescent="0.25">
      <c r="A31" s="20" t="s">
        <v>56</v>
      </c>
      <c r="B31" s="23"/>
      <c r="C31" s="23"/>
      <c r="D31" s="23"/>
      <c r="E31" s="23"/>
      <c r="F31" s="23"/>
      <c r="G31" s="23"/>
      <c r="H31" s="23"/>
      <c r="I31" s="23"/>
      <c r="J31" s="23"/>
      <c r="K31" s="23">
        <v>1325.4975999999999</v>
      </c>
      <c r="L31" s="23"/>
      <c r="M31" s="23"/>
      <c r="N31" s="23"/>
      <c r="O31" s="23"/>
      <c r="P31" s="43">
        <v>1325.4975999999999</v>
      </c>
      <c r="Q31" s="31"/>
      <c r="R31" s="31"/>
      <c r="S31" s="31"/>
      <c r="T31" s="31"/>
    </row>
    <row r="32" spans="1:20" x14ac:dyDescent="0.25">
      <c r="A32" s="21" t="s">
        <v>57</v>
      </c>
      <c r="B32" s="24">
        <v>290224.48096000002</v>
      </c>
      <c r="C32" s="24">
        <v>98728.157019999999</v>
      </c>
      <c r="D32" s="24">
        <v>48118.06149</v>
      </c>
      <c r="E32" s="24">
        <v>1059.21261</v>
      </c>
      <c r="F32" s="24">
        <v>11707.228580000001</v>
      </c>
      <c r="G32" s="24">
        <v>12807.3995</v>
      </c>
      <c r="H32" s="24">
        <v>2724.1651200000001</v>
      </c>
      <c r="I32" s="24"/>
      <c r="J32" s="24">
        <v>45693.756609999997</v>
      </c>
      <c r="K32" s="24">
        <v>14663.255080000001</v>
      </c>
      <c r="L32" s="24">
        <v>6148.4933099999998</v>
      </c>
      <c r="M32" s="24">
        <v>556.79999999999995</v>
      </c>
      <c r="N32" s="24">
        <v>631.78947000000005</v>
      </c>
      <c r="O32" s="24">
        <v>24894.414710000001</v>
      </c>
      <c r="P32" s="43">
        <v>557957.21446000005</v>
      </c>
      <c r="Q32" s="39"/>
      <c r="R32" s="39"/>
      <c r="S32" s="39"/>
      <c r="T32" s="39"/>
    </row>
    <row r="33" spans="1:16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35" t="s">
        <v>28</v>
      </c>
      <c r="B34" s="44">
        <f>P32+Учреждения!B80</f>
        <v>1763698.0097600003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32.25" customHeight="1" x14ac:dyDescent="0.25">
      <c r="A35" s="35" t="str">
        <f>CONCATENATE("Остатки бюджетных средств на ",C2,"г.")</f>
        <v>Остатки бюджетных средств на 16.10.2023г.</v>
      </c>
      <c r="B35" s="44">
        <v>8579490.3000000007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2023-10-18T01:40:21Z</dcterms:modified>
</cp:coreProperties>
</file>